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005" windowHeight="7365" tabRatio="746" activeTab="1"/>
  </bookViews>
  <sheets>
    <sheet name="شهری ایرانی" sheetId="13" r:id="rId1"/>
    <sheet name="شهری اتباع" sheetId="12" r:id="rId2"/>
    <sheet name="روستایی ایرانی" sheetId="10" r:id="rId3"/>
    <sheet name="روستایی اتباع" sheetId="9" r:id="rId4"/>
    <sheet name="جمع" sheetId="8" r:id="rId5"/>
    <sheet name="محاسبه شاخص ها" sheetId="14" r:id="rId6"/>
    <sheet name="هرم سنی جمعیت" sheetId="16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 l="1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AM11" i="8"/>
  <c r="B56" i="14" s="1"/>
  <c r="AN11" i="8"/>
  <c r="AO11" i="8"/>
  <c r="AP11" i="8"/>
  <c r="AQ11" i="8"/>
  <c r="G12" i="8"/>
  <c r="H12" i="8"/>
  <c r="I12" i="8"/>
  <c r="J12" i="8"/>
  <c r="K12" i="8"/>
  <c r="L12" i="8"/>
  <c r="M12" i="8"/>
  <c r="N12" i="8"/>
  <c r="O12" i="8"/>
  <c r="P12" i="8"/>
  <c r="Q12" i="8"/>
  <c r="C20" i="14" s="1"/>
  <c r="R12" i="8"/>
  <c r="S12" i="8"/>
  <c r="T12" i="8"/>
  <c r="U12" i="8"/>
  <c r="V12" i="8"/>
  <c r="W12" i="8"/>
  <c r="X12" i="8"/>
  <c r="Y12" i="8"/>
  <c r="C24" i="14" s="1"/>
  <c r="Z12" i="8"/>
  <c r="C25" i="14" s="1"/>
  <c r="AA12" i="8"/>
  <c r="AB12" i="8"/>
  <c r="AC12" i="8"/>
  <c r="AD12" i="8"/>
  <c r="C27" i="14" s="1"/>
  <c r="AE12" i="8"/>
  <c r="AF12" i="8"/>
  <c r="AG12" i="8"/>
  <c r="C28" i="14" s="1"/>
  <c r="AH12" i="8"/>
  <c r="C29" i="14" s="1"/>
  <c r="AI12" i="8"/>
  <c r="AJ12" i="8"/>
  <c r="AK12" i="8"/>
  <c r="AL12" i="8"/>
  <c r="AM12" i="8"/>
  <c r="C56" i="14" s="1"/>
  <c r="AN12" i="8"/>
  <c r="AO12" i="8"/>
  <c r="AP12" i="8"/>
  <c r="AQ12" i="8"/>
  <c r="F11" i="8"/>
  <c r="F12" i="8"/>
  <c r="N73" i="8" l="1"/>
  <c r="N74" i="8"/>
  <c r="F66" i="8"/>
  <c r="F67" i="8"/>
  <c r="F65" i="8"/>
  <c r="N71" i="8"/>
  <c r="N70" i="8"/>
  <c r="F64" i="8"/>
  <c r="B15" i="14"/>
  <c r="N72" i="8"/>
  <c r="C15" i="14"/>
  <c r="B61" i="14"/>
  <c r="B59" i="14"/>
  <c r="B68" i="14"/>
  <c r="C70" i="14"/>
  <c r="B69" i="14"/>
  <c r="B60" i="14"/>
  <c r="B70" i="14"/>
  <c r="C69" i="14"/>
  <c r="C55" i="14"/>
  <c r="C60" i="14"/>
  <c r="D60" i="14" s="1"/>
  <c r="C23" i="14"/>
  <c r="C21" i="14"/>
  <c r="C61" i="14"/>
  <c r="D61" i="14" s="1"/>
  <c r="C59" i="14"/>
  <c r="D59" i="14" s="1"/>
  <c r="C58" i="14"/>
  <c r="D56" i="14"/>
  <c r="C16" i="14"/>
  <c r="C22" i="14"/>
  <c r="C26" i="14"/>
  <c r="C68" i="14"/>
  <c r="C57" i="14"/>
  <c r="B55" i="14"/>
  <c r="B16" i="14"/>
  <c r="B58" i="14"/>
  <c r="B57" i="14"/>
  <c r="B29" i="14"/>
  <c r="D29" i="14" s="1"/>
  <c r="B28" i="14"/>
  <c r="D28" i="14" s="1"/>
  <c r="D55" i="14" l="1"/>
  <c r="D68" i="14"/>
  <c r="D15" i="14"/>
  <c r="D69" i="14"/>
  <c r="R11" i="14" s="1"/>
  <c r="D58" i="14"/>
  <c r="R9" i="14" s="1"/>
  <c r="D16" i="14"/>
  <c r="D70" i="14"/>
  <c r="D57" i="14"/>
  <c r="P19" i="8"/>
  <c r="R10" i="14" l="1"/>
  <c r="R4" i="14"/>
  <c r="N75" i="8" s="1"/>
  <c r="R5" i="14"/>
  <c r="R6" i="14"/>
  <c r="P37" i="14"/>
  <c r="R8" i="14"/>
  <c r="R7" i="14"/>
  <c r="W35" i="8"/>
  <c r="V35" i="8"/>
  <c r="U35" i="8"/>
  <c r="T35" i="8"/>
  <c r="S35" i="8"/>
  <c r="R35" i="8"/>
  <c r="Q35" i="8"/>
  <c r="P35" i="8"/>
  <c r="O35" i="8"/>
  <c r="W34" i="8"/>
  <c r="V34" i="8"/>
  <c r="U34" i="8"/>
  <c r="T34" i="8"/>
  <c r="S34" i="8"/>
  <c r="R34" i="8"/>
  <c r="Q34" i="8"/>
  <c r="P34" i="8"/>
  <c r="O34" i="8"/>
  <c r="W33" i="8"/>
  <c r="V33" i="8"/>
  <c r="U33" i="8"/>
  <c r="T33" i="8"/>
  <c r="S33" i="8"/>
  <c r="R33" i="8"/>
  <c r="Q33" i="8"/>
  <c r="P33" i="8"/>
  <c r="O33" i="8"/>
  <c r="W32" i="8"/>
  <c r="V32" i="8"/>
  <c r="T32" i="8"/>
  <c r="Q32" i="8"/>
  <c r="P32" i="8"/>
  <c r="O32" i="8"/>
  <c r="W31" i="8"/>
  <c r="V31" i="8"/>
  <c r="T31" i="8"/>
  <c r="Q31" i="8"/>
  <c r="P31" i="8"/>
  <c r="O31" i="8"/>
  <c r="W30" i="8"/>
  <c r="V30" i="8"/>
  <c r="U30" i="8"/>
  <c r="T30" i="8"/>
  <c r="S30" i="8"/>
  <c r="R30" i="8"/>
  <c r="Q30" i="8"/>
  <c r="P30" i="8"/>
  <c r="O30" i="8"/>
  <c r="AQ26" i="8"/>
  <c r="AP26" i="8"/>
  <c r="AO26" i="8"/>
  <c r="AN26" i="8"/>
  <c r="AM26" i="8"/>
  <c r="AL26" i="8"/>
  <c r="AK26" i="8"/>
  <c r="AJ26" i="8"/>
  <c r="AI26" i="8"/>
  <c r="AQ25" i="8"/>
  <c r="AP25" i="8"/>
  <c r="AO25" i="8"/>
  <c r="AN25" i="8"/>
  <c r="AM25" i="8"/>
  <c r="AL25" i="8"/>
  <c r="AK25" i="8"/>
  <c r="AJ25" i="8"/>
  <c r="AI25" i="8"/>
  <c r="AQ24" i="8"/>
  <c r="AP24" i="8"/>
  <c r="AO24" i="8"/>
  <c r="AN24" i="8"/>
  <c r="AM24" i="8"/>
  <c r="AL24" i="8"/>
  <c r="AK24" i="8"/>
  <c r="AJ24" i="8"/>
  <c r="AI24" i="8"/>
  <c r="AQ23" i="8"/>
  <c r="AP23" i="8"/>
  <c r="AO23" i="8"/>
  <c r="AN23" i="8"/>
  <c r="AM23" i="8"/>
  <c r="AL23" i="8"/>
  <c r="AK23" i="8"/>
  <c r="AJ23" i="8"/>
  <c r="AI23" i="8"/>
  <c r="AA23" i="8"/>
  <c r="Z23" i="8"/>
  <c r="Y23" i="8"/>
  <c r="X23" i="8"/>
  <c r="W23" i="8"/>
  <c r="V23" i="8"/>
  <c r="U23" i="8"/>
  <c r="T23" i="8"/>
  <c r="S23" i="8"/>
  <c r="R23" i="8"/>
  <c r="Q23" i="8"/>
  <c r="P23" i="8"/>
  <c r="AQ22" i="8"/>
  <c r="AP22" i="8"/>
  <c r="AO22" i="8"/>
  <c r="AN22" i="8"/>
  <c r="AM22" i="8"/>
  <c r="AL22" i="8"/>
  <c r="AK22" i="8"/>
  <c r="AJ22" i="8"/>
  <c r="AI22" i="8"/>
  <c r="AA22" i="8"/>
  <c r="Z22" i="8"/>
  <c r="Y22" i="8"/>
  <c r="X22" i="8"/>
  <c r="W22" i="8"/>
  <c r="V22" i="8"/>
  <c r="U22" i="8"/>
  <c r="T22" i="8"/>
  <c r="S22" i="8"/>
  <c r="R22" i="8"/>
  <c r="Q22" i="8"/>
  <c r="P22" i="8"/>
  <c r="AQ21" i="8"/>
  <c r="AP21" i="8"/>
  <c r="AO21" i="8"/>
  <c r="AN21" i="8"/>
  <c r="AM21" i="8"/>
  <c r="AL21" i="8"/>
  <c r="AK21" i="8"/>
  <c r="AJ21" i="8"/>
  <c r="AI21" i="8"/>
  <c r="AA21" i="8"/>
  <c r="Z21" i="8"/>
  <c r="Y21" i="8"/>
  <c r="X21" i="8"/>
  <c r="W21" i="8"/>
  <c r="V21" i="8"/>
  <c r="U21" i="8"/>
  <c r="T21" i="8"/>
  <c r="S21" i="8"/>
  <c r="R21" i="8"/>
  <c r="Q21" i="8"/>
  <c r="P21" i="8"/>
  <c r="AQ20" i="8"/>
  <c r="AP20" i="8"/>
  <c r="AO20" i="8"/>
  <c r="AN20" i="8"/>
  <c r="AM20" i="8"/>
  <c r="AL20" i="8"/>
  <c r="AK20" i="8"/>
  <c r="AJ20" i="8"/>
  <c r="AI20" i="8"/>
  <c r="AA20" i="8"/>
  <c r="Z20" i="8"/>
  <c r="Y20" i="8"/>
  <c r="X20" i="8"/>
  <c r="W20" i="8"/>
  <c r="V20" i="8"/>
  <c r="U20" i="8"/>
  <c r="T20" i="8"/>
  <c r="S20" i="8"/>
  <c r="R20" i="8"/>
  <c r="Q20" i="8"/>
  <c r="P20" i="8"/>
  <c r="AQ19" i="8"/>
  <c r="AP19" i="8"/>
  <c r="AO19" i="8"/>
  <c r="AN19" i="8"/>
  <c r="AM19" i="8"/>
  <c r="AL19" i="8"/>
  <c r="AK19" i="8"/>
  <c r="AJ19" i="8"/>
  <c r="AI19" i="8"/>
  <c r="AA19" i="8"/>
  <c r="Z19" i="8"/>
  <c r="Y19" i="8"/>
  <c r="X19" i="8"/>
  <c r="W19" i="8"/>
  <c r="V19" i="8"/>
  <c r="U19" i="8"/>
  <c r="T19" i="8"/>
  <c r="S19" i="8"/>
  <c r="R19" i="8"/>
  <c r="Q19" i="8"/>
  <c r="F68" i="8" s="1"/>
  <c r="AQ18" i="8"/>
  <c r="AP18" i="8"/>
  <c r="AO18" i="8"/>
  <c r="AN18" i="8"/>
  <c r="AM18" i="8"/>
  <c r="AL18" i="8"/>
  <c r="AK18" i="8"/>
  <c r="AJ18" i="8"/>
  <c r="AI18" i="8"/>
  <c r="AA18" i="8"/>
  <c r="Z18" i="8"/>
  <c r="Y18" i="8"/>
  <c r="X18" i="8"/>
  <c r="W18" i="8"/>
  <c r="V18" i="8"/>
  <c r="U18" i="8"/>
  <c r="T18" i="8"/>
  <c r="S18" i="8"/>
  <c r="R18" i="8"/>
  <c r="Q18" i="8"/>
  <c r="P18" i="8"/>
  <c r="AQ17" i="8"/>
  <c r="AP17" i="8"/>
  <c r="AO17" i="8"/>
  <c r="AN17" i="8"/>
  <c r="AM17" i="8"/>
  <c r="AL17" i="8"/>
  <c r="AK17" i="8"/>
  <c r="AJ17" i="8"/>
  <c r="AI17" i="8"/>
  <c r="AA17" i="8"/>
  <c r="Z17" i="8"/>
  <c r="Y17" i="8"/>
  <c r="X17" i="8"/>
  <c r="W17" i="8"/>
  <c r="V17" i="8"/>
  <c r="U17" i="8"/>
  <c r="T17" i="8"/>
  <c r="S17" i="8"/>
  <c r="R17" i="8"/>
  <c r="Q17" i="8"/>
  <c r="P17" i="8"/>
  <c r="AA16" i="8"/>
  <c r="Z16" i="8"/>
  <c r="Y16" i="8"/>
  <c r="X16" i="8"/>
  <c r="W16" i="8"/>
  <c r="V16" i="8"/>
  <c r="U16" i="8"/>
  <c r="T16" i="8"/>
  <c r="S16" i="8"/>
  <c r="R16" i="8"/>
  <c r="Q16" i="8"/>
  <c r="P16" i="8"/>
  <c r="AT12" i="8"/>
  <c r="C66" i="14" s="1"/>
  <c r="C12" i="8"/>
  <c r="C4" i="14" s="1"/>
  <c r="B12" i="8"/>
  <c r="C5" i="14" s="1"/>
  <c r="AT11" i="8"/>
  <c r="B66" i="14" s="1"/>
  <c r="B27" i="14"/>
  <c r="D27" i="14" s="1"/>
  <c r="B26" i="14"/>
  <c r="D26" i="14" s="1"/>
  <c r="B25" i="14"/>
  <c r="D25" i="14" s="1"/>
  <c r="B24" i="14"/>
  <c r="D24" i="14" s="1"/>
  <c r="B23" i="14"/>
  <c r="D23" i="14" s="1"/>
  <c r="B22" i="14"/>
  <c r="D22" i="14" s="1"/>
  <c r="B21" i="14"/>
  <c r="D21" i="14" s="1"/>
  <c r="B20" i="14"/>
  <c r="D20" i="14" s="1"/>
  <c r="C11" i="8"/>
  <c r="B4" i="14" s="1"/>
  <c r="B11" i="8"/>
  <c r="B5" i="14" s="1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Y49" i="9" s="1"/>
  <c r="D49" i="9"/>
  <c r="C49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Y48" i="9" s="1"/>
  <c r="Y47" i="9"/>
  <c r="Y46" i="9"/>
  <c r="Y45" i="9"/>
  <c r="Y44" i="9"/>
  <c r="G39" i="9"/>
  <c r="F39" i="9"/>
  <c r="E39" i="9"/>
  <c r="D39" i="9"/>
  <c r="C39" i="9"/>
  <c r="B39" i="9"/>
  <c r="I38" i="9"/>
  <c r="H38" i="9"/>
  <c r="I37" i="9"/>
  <c r="H37" i="9"/>
  <c r="I36" i="9"/>
  <c r="H36" i="9"/>
  <c r="I35" i="9"/>
  <c r="H35" i="9"/>
  <c r="I34" i="9"/>
  <c r="H34" i="9"/>
  <c r="I33" i="9"/>
  <c r="H33" i="9"/>
  <c r="I32" i="9"/>
  <c r="H32" i="9"/>
  <c r="J31" i="9"/>
  <c r="I31" i="9"/>
  <c r="H31" i="9"/>
  <c r="J30" i="9"/>
  <c r="I30" i="9"/>
  <c r="H30" i="9"/>
  <c r="J29" i="9"/>
  <c r="I29" i="9"/>
  <c r="H29" i="9"/>
  <c r="J28" i="9"/>
  <c r="I28" i="9"/>
  <c r="H28" i="9"/>
  <c r="J27" i="9"/>
  <c r="I27" i="9"/>
  <c r="H27" i="9"/>
  <c r="J26" i="9"/>
  <c r="I26" i="9"/>
  <c r="H26" i="9"/>
  <c r="J25" i="9"/>
  <c r="I25" i="9"/>
  <c r="H25" i="9"/>
  <c r="J24" i="9"/>
  <c r="I24" i="9"/>
  <c r="H24" i="9"/>
  <c r="J23" i="9"/>
  <c r="I23" i="9"/>
  <c r="H23" i="9"/>
  <c r="J22" i="9"/>
  <c r="I22" i="9"/>
  <c r="H22" i="9"/>
  <c r="I21" i="9"/>
  <c r="H21" i="9"/>
  <c r="I20" i="9"/>
  <c r="H20" i="9"/>
  <c r="I19" i="9"/>
  <c r="H19" i="9"/>
  <c r="I18" i="9"/>
  <c r="H18" i="9"/>
  <c r="I17" i="9"/>
  <c r="H17" i="9"/>
  <c r="X49" i="10"/>
  <c r="X47" i="8" s="1"/>
  <c r="W49" i="10"/>
  <c r="W47" i="8" s="1"/>
  <c r="V49" i="10"/>
  <c r="V47" i="8" s="1"/>
  <c r="U49" i="10"/>
  <c r="U47" i="8" s="1"/>
  <c r="T49" i="10"/>
  <c r="T47" i="8" s="1"/>
  <c r="S49" i="10"/>
  <c r="S47" i="8" s="1"/>
  <c r="R49" i="10"/>
  <c r="R47" i="8" s="1"/>
  <c r="Q49" i="10"/>
  <c r="Q47" i="8" s="1"/>
  <c r="P49" i="10"/>
  <c r="P47" i="8" s="1"/>
  <c r="O49" i="10"/>
  <c r="O47" i="8" s="1"/>
  <c r="N49" i="10"/>
  <c r="N47" i="8" s="1"/>
  <c r="M49" i="10"/>
  <c r="M47" i="8" s="1"/>
  <c r="L49" i="10"/>
  <c r="L47" i="8" s="1"/>
  <c r="K49" i="10"/>
  <c r="K47" i="8" s="1"/>
  <c r="J49" i="10"/>
  <c r="J47" i="8" s="1"/>
  <c r="I49" i="10"/>
  <c r="I47" i="8" s="1"/>
  <c r="H49" i="10"/>
  <c r="H47" i="8" s="1"/>
  <c r="G49" i="10"/>
  <c r="G47" i="8" s="1"/>
  <c r="F49" i="10"/>
  <c r="F47" i="8" s="1"/>
  <c r="E49" i="10"/>
  <c r="E47" i="8" s="1"/>
  <c r="D49" i="10"/>
  <c r="D47" i="8" s="1"/>
  <c r="C49" i="10"/>
  <c r="C47" i="8" s="1"/>
  <c r="X48" i="10"/>
  <c r="W48" i="10"/>
  <c r="W46" i="8" s="1"/>
  <c r="V48" i="10"/>
  <c r="V46" i="8" s="1"/>
  <c r="U48" i="10"/>
  <c r="U46" i="8" s="1"/>
  <c r="T48" i="10"/>
  <c r="S48" i="10"/>
  <c r="S46" i="8" s="1"/>
  <c r="R48" i="10"/>
  <c r="R46" i="8" s="1"/>
  <c r="Q48" i="10"/>
  <c r="Q46" i="8" s="1"/>
  <c r="P48" i="10"/>
  <c r="O48" i="10"/>
  <c r="O46" i="8" s="1"/>
  <c r="N48" i="10"/>
  <c r="N46" i="8" s="1"/>
  <c r="M48" i="10"/>
  <c r="M46" i="8" s="1"/>
  <c r="L48" i="10"/>
  <c r="K48" i="10"/>
  <c r="K46" i="8" s="1"/>
  <c r="J48" i="10"/>
  <c r="J46" i="8" s="1"/>
  <c r="I48" i="10"/>
  <c r="I46" i="8" s="1"/>
  <c r="H48" i="10"/>
  <c r="G48" i="10"/>
  <c r="G46" i="8" s="1"/>
  <c r="F48" i="10"/>
  <c r="F46" i="8" s="1"/>
  <c r="E48" i="10"/>
  <c r="E46" i="8" s="1"/>
  <c r="N69" i="8" s="1"/>
  <c r="D48" i="10"/>
  <c r="C48" i="10"/>
  <c r="Y48" i="10" s="1"/>
  <c r="Y47" i="10"/>
  <c r="Y46" i="10"/>
  <c r="Y45" i="10"/>
  <c r="Y44" i="10"/>
  <c r="G39" i="10"/>
  <c r="F39" i="10"/>
  <c r="E39" i="10"/>
  <c r="D39" i="10"/>
  <c r="C39" i="10"/>
  <c r="B39" i="10"/>
  <c r="I38" i="10"/>
  <c r="H38" i="10"/>
  <c r="E38" i="8" s="1"/>
  <c r="I37" i="10"/>
  <c r="F37" i="8" s="1"/>
  <c r="H37" i="10"/>
  <c r="E37" i="8" s="1"/>
  <c r="I36" i="10"/>
  <c r="F36" i="8" s="1"/>
  <c r="H36" i="10"/>
  <c r="E36" i="8" s="1"/>
  <c r="I35" i="10"/>
  <c r="H35" i="10"/>
  <c r="E35" i="8" s="1"/>
  <c r="I34" i="10"/>
  <c r="F34" i="8" s="1"/>
  <c r="H34" i="10"/>
  <c r="E34" i="8" s="1"/>
  <c r="I33" i="10"/>
  <c r="F33" i="8" s="1"/>
  <c r="H33" i="10"/>
  <c r="E33" i="8" s="1"/>
  <c r="I32" i="10"/>
  <c r="F32" i="8" s="1"/>
  <c r="H32" i="10"/>
  <c r="E32" i="8" s="1"/>
  <c r="J31" i="10"/>
  <c r="G31" i="8" s="1"/>
  <c r="I31" i="10"/>
  <c r="H31" i="10"/>
  <c r="J30" i="10"/>
  <c r="I30" i="10"/>
  <c r="H30" i="10"/>
  <c r="J29" i="10"/>
  <c r="G29" i="8" s="1"/>
  <c r="C50" i="14" s="1"/>
  <c r="I29" i="10"/>
  <c r="H29" i="10"/>
  <c r="J28" i="10"/>
  <c r="G28" i="8" s="1"/>
  <c r="C49" i="14" s="1"/>
  <c r="I28" i="10"/>
  <c r="H28" i="10"/>
  <c r="J27" i="10"/>
  <c r="I27" i="10"/>
  <c r="H27" i="10"/>
  <c r="J26" i="10"/>
  <c r="G26" i="8" s="1"/>
  <c r="C47" i="14" s="1"/>
  <c r="I26" i="10"/>
  <c r="H26" i="10"/>
  <c r="J25" i="10"/>
  <c r="G25" i="8" s="1"/>
  <c r="C46" i="14" s="1"/>
  <c r="I25" i="10"/>
  <c r="H25" i="10"/>
  <c r="J24" i="10"/>
  <c r="G24" i="8" s="1"/>
  <c r="C45" i="14" s="1"/>
  <c r="I24" i="10"/>
  <c r="F24" i="8" s="1"/>
  <c r="H24" i="10"/>
  <c r="E24" i="8" s="1"/>
  <c r="J23" i="10"/>
  <c r="G23" i="8" s="1"/>
  <c r="C44" i="14" s="1"/>
  <c r="I23" i="10"/>
  <c r="F23" i="8" s="1"/>
  <c r="H23" i="10"/>
  <c r="E23" i="8" s="1"/>
  <c r="J22" i="10"/>
  <c r="J39" i="10" s="1"/>
  <c r="I22" i="10"/>
  <c r="H22" i="10"/>
  <c r="E22" i="8" s="1"/>
  <c r="I21" i="10"/>
  <c r="F21" i="8" s="1"/>
  <c r="H21" i="10"/>
  <c r="E21" i="8" s="1"/>
  <c r="I20" i="10"/>
  <c r="F20" i="8" s="1"/>
  <c r="H20" i="10"/>
  <c r="E20" i="8" s="1"/>
  <c r="I19" i="10"/>
  <c r="F19" i="8" s="1"/>
  <c r="H19" i="10"/>
  <c r="E19" i="8" s="1"/>
  <c r="I18" i="10"/>
  <c r="F18" i="8" s="1"/>
  <c r="H18" i="10"/>
  <c r="E18" i="8" s="1"/>
  <c r="I17" i="10"/>
  <c r="F17" i="8" s="1"/>
  <c r="H17" i="10"/>
  <c r="E17" i="8" s="1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Y49" i="12" s="1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Y48" i="12" s="1"/>
  <c r="Y47" i="12"/>
  <c r="Y46" i="12"/>
  <c r="Y45" i="12"/>
  <c r="Y44" i="12"/>
  <c r="G39" i="12"/>
  <c r="F39" i="12"/>
  <c r="E39" i="12"/>
  <c r="D39" i="12"/>
  <c r="C39" i="12"/>
  <c r="B39" i="12"/>
  <c r="I38" i="12"/>
  <c r="H38" i="12"/>
  <c r="I37" i="12"/>
  <c r="H37" i="12"/>
  <c r="I36" i="12"/>
  <c r="H36" i="12"/>
  <c r="I35" i="12"/>
  <c r="H35" i="12"/>
  <c r="I34" i="12"/>
  <c r="H34" i="12"/>
  <c r="I33" i="12"/>
  <c r="H33" i="12"/>
  <c r="I32" i="12"/>
  <c r="H32" i="12"/>
  <c r="J31" i="12"/>
  <c r="I31" i="12"/>
  <c r="H31" i="12"/>
  <c r="J30" i="12"/>
  <c r="I30" i="12"/>
  <c r="H30" i="12"/>
  <c r="J29" i="12"/>
  <c r="I29" i="12"/>
  <c r="H29" i="12"/>
  <c r="J28" i="12"/>
  <c r="I28" i="12"/>
  <c r="H28" i="12"/>
  <c r="J27" i="12"/>
  <c r="I27" i="12"/>
  <c r="H27" i="12"/>
  <c r="J26" i="12"/>
  <c r="I26" i="12"/>
  <c r="H26" i="12"/>
  <c r="J25" i="12"/>
  <c r="I25" i="12"/>
  <c r="H25" i="12"/>
  <c r="J24" i="12"/>
  <c r="I24" i="12"/>
  <c r="H24" i="12"/>
  <c r="J23" i="12"/>
  <c r="I23" i="12"/>
  <c r="H23" i="12"/>
  <c r="J22" i="12"/>
  <c r="I22" i="12"/>
  <c r="H22" i="12"/>
  <c r="I21" i="12"/>
  <c r="H21" i="12"/>
  <c r="I20" i="12"/>
  <c r="H20" i="12"/>
  <c r="I19" i="12"/>
  <c r="H19" i="12"/>
  <c r="I18" i="12"/>
  <c r="H18" i="12"/>
  <c r="I17" i="12"/>
  <c r="H17" i="12"/>
  <c r="H39" i="12" s="1"/>
  <c r="X49" i="13"/>
  <c r="X45" i="8" s="1"/>
  <c r="W49" i="13"/>
  <c r="W45" i="8" s="1"/>
  <c r="V49" i="13"/>
  <c r="V45" i="8" s="1"/>
  <c r="U49" i="13"/>
  <c r="U45" i="8" s="1"/>
  <c r="T49" i="13"/>
  <c r="T45" i="8" s="1"/>
  <c r="S49" i="13"/>
  <c r="S45" i="8" s="1"/>
  <c r="R49" i="13"/>
  <c r="R45" i="8" s="1"/>
  <c r="Q49" i="13"/>
  <c r="Q45" i="8" s="1"/>
  <c r="P49" i="13"/>
  <c r="P45" i="8" s="1"/>
  <c r="O49" i="13"/>
  <c r="O45" i="8" s="1"/>
  <c r="N49" i="13"/>
  <c r="N45" i="8" s="1"/>
  <c r="M49" i="13"/>
  <c r="M45" i="8" s="1"/>
  <c r="L49" i="13"/>
  <c r="L45" i="8" s="1"/>
  <c r="K49" i="13"/>
  <c r="K45" i="8" s="1"/>
  <c r="J49" i="13"/>
  <c r="J45" i="8" s="1"/>
  <c r="I49" i="13"/>
  <c r="I45" i="8" s="1"/>
  <c r="H49" i="13"/>
  <c r="H45" i="8" s="1"/>
  <c r="G49" i="13"/>
  <c r="G45" i="8" s="1"/>
  <c r="F49" i="13"/>
  <c r="F45" i="8" s="1"/>
  <c r="E49" i="13"/>
  <c r="E45" i="8" s="1"/>
  <c r="D49" i="13"/>
  <c r="D45" i="8" s="1"/>
  <c r="C49" i="13"/>
  <c r="C45" i="8" s="1"/>
  <c r="X48" i="13"/>
  <c r="X44" i="8" s="1"/>
  <c r="W48" i="13"/>
  <c r="W44" i="8" s="1"/>
  <c r="V48" i="13"/>
  <c r="V44" i="8" s="1"/>
  <c r="U48" i="13"/>
  <c r="U44" i="8" s="1"/>
  <c r="T48" i="13"/>
  <c r="T44" i="8" s="1"/>
  <c r="S48" i="13"/>
  <c r="S44" i="8" s="1"/>
  <c r="R48" i="13"/>
  <c r="R44" i="8" s="1"/>
  <c r="Q48" i="13"/>
  <c r="Q44" i="8" s="1"/>
  <c r="P48" i="13"/>
  <c r="P44" i="8" s="1"/>
  <c r="O48" i="13"/>
  <c r="O44" i="8" s="1"/>
  <c r="N48" i="13"/>
  <c r="N44" i="8" s="1"/>
  <c r="M48" i="13"/>
  <c r="M44" i="8" s="1"/>
  <c r="L48" i="13"/>
  <c r="L44" i="8" s="1"/>
  <c r="K48" i="13"/>
  <c r="K44" i="8" s="1"/>
  <c r="J48" i="13"/>
  <c r="J44" i="8" s="1"/>
  <c r="I48" i="13"/>
  <c r="I44" i="8" s="1"/>
  <c r="H48" i="13"/>
  <c r="H44" i="8" s="1"/>
  <c r="G48" i="13"/>
  <c r="G44" i="8" s="1"/>
  <c r="F48" i="13"/>
  <c r="F44" i="8" s="1"/>
  <c r="E48" i="13"/>
  <c r="E44" i="8" s="1"/>
  <c r="D48" i="13"/>
  <c r="D44" i="8" s="1"/>
  <c r="N66" i="8" s="1"/>
  <c r="C48" i="13"/>
  <c r="C44" i="8" s="1"/>
  <c r="Y47" i="13"/>
  <c r="Y46" i="13"/>
  <c r="Y45" i="13"/>
  <c r="Y44" i="13"/>
  <c r="G39" i="13"/>
  <c r="F39" i="13"/>
  <c r="E39" i="13"/>
  <c r="D39" i="13"/>
  <c r="C39" i="13"/>
  <c r="B39" i="13"/>
  <c r="I38" i="13"/>
  <c r="C38" i="8" s="1"/>
  <c r="H38" i="13"/>
  <c r="B38" i="8" s="1"/>
  <c r="I37" i="13"/>
  <c r="C37" i="8" s="1"/>
  <c r="H37" i="13"/>
  <c r="B37" i="8" s="1"/>
  <c r="I36" i="13"/>
  <c r="C36" i="8" s="1"/>
  <c r="H36" i="13"/>
  <c r="B36" i="8" s="1"/>
  <c r="I35" i="13"/>
  <c r="C35" i="8" s="1"/>
  <c r="H35" i="13"/>
  <c r="B35" i="8" s="1"/>
  <c r="I34" i="13"/>
  <c r="C34" i="8" s="1"/>
  <c r="H34" i="13"/>
  <c r="B34" i="8" s="1"/>
  <c r="I33" i="13"/>
  <c r="C33" i="8" s="1"/>
  <c r="H33" i="13"/>
  <c r="B33" i="8" s="1"/>
  <c r="I32" i="13"/>
  <c r="C32" i="8" s="1"/>
  <c r="H32" i="13"/>
  <c r="B32" i="8" s="1"/>
  <c r="J31" i="13"/>
  <c r="D31" i="8" s="1"/>
  <c r="B52" i="14" s="1"/>
  <c r="I31" i="13"/>
  <c r="C31" i="8" s="1"/>
  <c r="B39" i="14" s="1"/>
  <c r="H31" i="13"/>
  <c r="B31" i="8" s="1"/>
  <c r="B115" i="14" s="1"/>
  <c r="J30" i="13"/>
  <c r="D30" i="8" s="1"/>
  <c r="I30" i="13"/>
  <c r="C30" i="8" s="1"/>
  <c r="H30" i="13"/>
  <c r="B30" i="8" s="1"/>
  <c r="J29" i="13"/>
  <c r="D29" i="8" s="1"/>
  <c r="B50" i="14" s="1"/>
  <c r="I29" i="13"/>
  <c r="C29" i="8" s="1"/>
  <c r="H29" i="13"/>
  <c r="B29" i="8" s="1"/>
  <c r="J28" i="13"/>
  <c r="D28" i="8" s="1"/>
  <c r="B49" i="14" s="1"/>
  <c r="I28" i="13"/>
  <c r="H28" i="13"/>
  <c r="B28" i="8" s="1"/>
  <c r="J27" i="13"/>
  <c r="D27" i="8" s="1"/>
  <c r="B48" i="14" s="1"/>
  <c r="I27" i="13"/>
  <c r="C27" i="8" s="1"/>
  <c r="B35" i="14" s="1"/>
  <c r="H27" i="13"/>
  <c r="B27" i="8" s="1"/>
  <c r="B111" i="14" s="1"/>
  <c r="J26" i="13"/>
  <c r="D26" i="8" s="1"/>
  <c r="B47" i="14" s="1"/>
  <c r="I26" i="13"/>
  <c r="C26" i="8" s="1"/>
  <c r="H26" i="13"/>
  <c r="B26" i="8" s="1"/>
  <c r="J25" i="13"/>
  <c r="D25" i="8" s="1"/>
  <c r="B46" i="14" s="1"/>
  <c r="I25" i="13"/>
  <c r="C25" i="8" s="1"/>
  <c r="H25" i="13"/>
  <c r="B25" i="8" s="1"/>
  <c r="B109" i="14" s="1"/>
  <c r="J24" i="13"/>
  <c r="D24" i="8" s="1"/>
  <c r="B45" i="14" s="1"/>
  <c r="I24" i="13"/>
  <c r="C24" i="8" s="1"/>
  <c r="H24" i="13"/>
  <c r="B24" i="8" s="1"/>
  <c r="J23" i="13"/>
  <c r="D23" i="8" s="1"/>
  <c r="I23" i="13"/>
  <c r="C23" i="8" s="1"/>
  <c r="H23" i="13"/>
  <c r="B23" i="8" s="1"/>
  <c r="B107" i="14" s="1"/>
  <c r="J22" i="13"/>
  <c r="I22" i="13"/>
  <c r="C22" i="8" s="1"/>
  <c r="H22" i="13"/>
  <c r="B22" i="8" s="1"/>
  <c r="I21" i="13"/>
  <c r="H21" i="13"/>
  <c r="B21" i="8" s="1"/>
  <c r="I20" i="13"/>
  <c r="C20" i="8" s="1"/>
  <c r="H20" i="13"/>
  <c r="B20" i="8" s="1"/>
  <c r="I19" i="13"/>
  <c r="C19" i="8" s="1"/>
  <c r="H19" i="13"/>
  <c r="B19" i="8" s="1"/>
  <c r="I18" i="13"/>
  <c r="C18" i="8" s="1"/>
  <c r="H18" i="13"/>
  <c r="B18" i="8" s="1"/>
  <c r="I17" i="13"/>
  <c r="C17" i="8" s="1"/>
  <c r="H17" i="13"/>
  <c r="B17" i="8" s="1"/>
  <c r="F74" i="8" l="1"/>
  <c r="F69" i="8"/>
  <c r="N68" i="8"/>
  <c r="F72" i="8"/>
  <c r="N64" i="8"/>
  <c r="F73" i="8" s="1"/>
  <c r="F70" i="8"/>
  <c r="D66" i="14"/>
  <c r="C121" i="14"/>
  <c r="C117" i="14"/>
  <c r="B102" i="14"/>
  <c r="B104" i="14"/>
  <c r="B108" i="14"/>
  <c r="B116" i="14"/>
  <c r="B118" i="14"/>
  <c r="B120" i="14"/>
  <c r="B122" i="14"/>
  <c r="B87" i="14"/>
  <c r="B91" i="14"/>
  <c r="B95" i="14"/>
  <c r="B99" i="14"/>
  <c r="C104" i="14"/>
  <c r="C87" i="14"/>
  <c r="C91" i="14"/>
  <c r="C95" i="14"/>
  <c r="C99" i="14"/>
  <c r="B113" i="14"/>
  <c r="B84" i="14"/>
  <c r="B90" i="14"/>
  <c r="B94" i="14"/>
  <c r="B98" i="14"/>
  <c r="C84" i="14"/>
  <c r="C90" i="14"/>
  <c r="D90" i="14" s="1"/>
  <c r="C94" i="14"/>
  <c r="D94" i="14" s="1"/>
  <c r="C98" i="14"/>
  <c r="D98" i="14" s="1"/>
  <c r="C13" i="14"/>
  <c r="C52" i="14"/>
  <c r="D52" i="14" s="1"/>
  <c r="D126" i="14"/>
  <c r="B126" i="14"/>
  <c r="B73" i="14"/>
  <c r="C126" i="14"/>
  <c r="B77" i="14"/>
  <c r="C130" i="14"/>
  <c r="D130" i="14"/>
  <c r="B130" i="14"/>
  <c r="B81" i="14"/>
  <c r="C134" i="14"/>
  <c r="B134" i="14"/>
  <c r="D134" i="14"/>
  <c r="E129" i="14"/>
  <c r="G129" i="14"/>
  <c r="C76" i="14"/>
  <c r="F129" i="14"/>
  <c r="C80" i="14"/>
  <c r="F132" i="14"/>
  <c r="E133" i="14"/>
  <c r="G133" i="14"/>
  <c r="F133" i="14"/>
  <c r="B51" i="14"/>
  <c r="B65" i="14"/>
  <c r="B63" i="14"/>
  <c r="B62" i="14"/>
  <c r="C102" i="14"/>
  <c r="D102" i="14" s="1"/>
  <c r="B127" i="14"/>
  <c r="B74" i="14"/>
  <c r="C127" i="14"/>
  <c r="D127" i="14"/>
  <c r="B78" i="14"/>
  <c r="B131" i="14"/>
  <c r="D131" i="14"/>
  <c r="C131" i="14"/>
  <c r="C73" i="14"/>
  <c r="F126" i="14"/>
  <c r="G126" i="14"/>
  <c r="E126" i="14"/>
  <c r="C77" i="14"/>
  <c r="F130" i="14"/>
  <c r="G130" i="14"/>
  <c r="E130" i="14"/>
  <c r="C81" i="14"/>
  <c r="F134" i="14"/>
  <c r="E134" i="14"/>
  <c r="G134" i="14"/>
  <c r="B85" i="14"/>
  <c r="B88" i="14"/>
  <c r="B92" i="14"/>
  <c r="B96" i="14"/>
  <c r="B100" i="14"/>
  <c r="C118" i="14"/>
  <c r="C120" i="14"/>
  <c r="D4" i="14"/>
  <c r="B75" i="14"/>
  <c r="C128" i="14"/>
  <c r="B128" i="14"/>
  <c r="D128" i="14"/>
  <c r="B79" i="14"/>
  <c r="C132" i="14"/>
  <c r="B132" i="14"/>
  <c r="D132" i="14"/>
  <c r="F127" i="14"/>
  <c r="G127" i="14"/>
  <c r="C74" i="14"/>
  <c r="E127" i="14"/>
  <c r="C78" i="14"/>
  <c r="E131" i="14"/>
  <c r="H131" i="14" s="1"/>
  <c r="G131" i="14"/>
  <c r="J131" i="14" s="1"/>
  <c r="F131" i="14"/>
  <c r="B103" i="14"/>
  <c r="B106" i="14"/>
  <c r="B110" i="14"/>
  <c r="B114" i="14"/>
  <c r="B117" i="14"/>
  <c r="D117" i="14" s="1"/>
  <c r="B119" i="14"/>
  <c r="B121" i="14"/>
  <c r="B64" i="14"/>
  <c r="B83" i="14"/>
  <c r="B86" i="14"/>
  <c r="B89" i="14"/>
  <c r="B93" i="14"/>
  <c r="B97" i="14"/>
  <c r="C103" i="14"/>
  <c r="C105" i="14"/>
  <c r="C107" i="14"/>
  <c r="D107" i="14" s="1"/>
  <c r="C83" i="14"/>
  <c r="D83" i="14" s="1"/>
  <c r="C64" i="14"/>
  <c r="C86" i="14"/>
  <c r="C89" i="14"/>
  <c r="C93" i="14"/>
  <c r="C97" i="14"/>
  <c r="B71" i="14"/>
  <c r="B67" i="14"/>
  <c r="C71" i="14"/>
  <c r="C67" i="14"/>
  <c r="B76" i="14"/>
  <c r="D129" i="14"/>
  <c r="B129" i="14"/>
  <c r="H129" i="14" s="1"/>
  <c r="C129" i="14"/>
  <c r="B80" i="14"/>
  <c r="D133" i="14"/>
  <c r="C133" i="14"/>
  <c r="B133" i="14"/>
  <c r="G128" i="14"/>
  <c r="C75" i="14"/>
  <c r="E128" i="14"/>
  <c r="F128" i="14"/>
  <c r="C79" i="14"/>
  <c r="G132" i="14"/>
  <c r="E132" i="14"/>
  <c r="F38" i="8"/>
  <c r="C122" i="14" s="1"/>
  <c r="F35" i="8"/>
  <c r="C119" i="14" s="1"/>
  <c r="C116" i="14"/>
  <c r="C32" i="14"/>
  <c r="C108" i="14"/>
  <c r="D5" i="14"/>
  <c r="D47" i="14"/>
  <c r="D46" i="14"/>
  <c r="D50" i="14"/>
  <c r="D45" i="14"/>
  <c r="D49" i="14"/>
  <c r="E25" i="8"/>
  <c r="F26" i="8"/>
  <c r="I26" i="8" s="1"/>
  <c r="C10" i="16" s="1"/>
  <c r="E29" i="8"/>
  <c r="H29" i="8" s="1"/>
  <c r="D13" i="16" s="1"/>
  <c r="F30" i="8"/>
  <c r="C12" i="14"/>
  <c r="C7" i="14"/>
  <c r="C9" i="14"/>
  <c r="C8" i="14"/>
  <c r="F25" i="8"/>
  <c r="E28" i="8"/>
  <c r="F29" i="8"/>
  <c r="I29" i="8" s="1"/>
  <c r="C13" i="16" s="1"/>
  <c r="E27" i="8"/>
  <c r="H27" i="8" s="1"/>
  <c r="D11" i="16" s="1"/>
  <c r="F28" i="8"/>
  <c r="E31" i="8"/>
  <c r="H31" i="8" s="1"/>
  <c r="D15" i="16" s="1"/>
  <c r="E26" i="8"/>
  <c r="H26" i="8" s="1"/>
  <c r="D10" i="16" s="1"/>
  <c r="F27" i="8"/>
  <c r="I27" i="8" s="1"/>
  <c r="C11" i="16" s="1"/>
  <c r="E30" i="8"/>
  <c r="F31" i="8"/>
  <c r="I31" i="8" s="1"/>
  <c r="C15" i="16" s="1"/>
  <c r="B44" i="14"/>
  <c r="B54" i="14"/>
  <c r="J39" i="13"/>
  <c r="C34" i="14"/>
  <c r="C31" i="14"/>
  <c r="F22" i="8"/>
  <c r="I22" i="8" s="1"/>
  <c r="C7" i="16" s="1"/>
  <c r="C28" i="8"/>
  <c r="B36" i="14" s="1"/>
  <c r="J39" i="12"/>
  <c r="I39" i="12"/>
  <c r="B30" i="14"/>
  <c r="B41" i="14"/>
  <c r="H39" i="9"/>
  <c r="G27" i="8"/>
  <c r="G30" i="8"/>
  <c r="J39" i="9"/>
  <c r="I39" i="9"/>
  <c r="D46" i="8"/>
  <c r="H46" i="8"/>
  <c r="C85" i="14" s="1"/>
  <c r="L46" i="8"/>
  <c r="C88" i="14" s="1"/>
  <c r="P46" i="8"/>
  <c r="T46" i="8"/>
  <c r="C96" i="14" s="1"/>
  <c r="X46" i="8"/>
  <c r="C100" i="14" s="1"/>
  <c r="Y47" i="8"/>
  <c r="J31" i="8"/>
  <c r="F48" i="8"/>
  <c r="N48" i="8"/>
  <c r="R48" i="8"/>
  <c r="V48" i="8"/>
  <c r="D49" i="8"/>
  <c r="H49" i="8"/>
  <c r="L49" i="8"/>
  <c r="P49" i="8"/>
  <c r="T49" i="8"/>
  <c r="X49" i="8"/>
  <c r="C46" i="8"/>
  <c r="N65" i="8" s="1"/>
  <c r="H21" i="8"/>
  <c r="H28" i="8"/>
  <c r="D12" i="16" s="1"/>
  <c r="J30" i="8"/>
  <c r="G48" i="8"/>
  <c r="K48" i="8"/>
  <c r="O48" i="8"/>
  <c r="S48" i="8"/>
  <c r="W48" i="8"/>
  <c r="E49" i="8"/>
  <c r="I49" i="8"/>
  <c r="M49" i="8"/>
  <c r="Q49" i="8"/>
  <c r="U49" i="8"/>
  <c r="H39" i="10"/>
  <c r="Y49" i="10"/>
  <c r="G22" i="8"/>
  <c r="C43" i="14" s="1"/>
  <c r="J48" i="8"/>
  <c r="D48" i="8"/>
  <c r="H48" i="8"/>
  <c r="L48" i="8"/>
  <c r="F49" i="8"/>
  <c r="J49" i="8"/>
  <c r="N49" i="8"/>
  <c r="R49" i="8"/>
  <c r="V49" i="8"/>
  <c r="I39" i="10"/>
  <c r="I33" i="8"/>
  <c r="C17" i="16" s="1"/>
  <c r="J24" i="8"/>
  <c r="H30" i="8"/>
  <c r="D14" i="16" s="1"/>
  <c r="H35" i="8"/>
  <c r="D19" i="16" s="1"/>
  <c r="I48" i="8"/>
  <c r="C49" i="8"/>
  <c r="G49" i="8"/>
  <c r="K49" i="8"/>
  <c r="O49" i="8"/>
  <c r="S49" i="8"/>
  <c r="W49" i="8"/>
  <c r="I24" i="8"/>
  <c r="B32" i="14"/>
  <c r="B40" i="14"/>
  <c r="D22" i="8"/>
  <c r="B53" i="14" s="1"/>
  <c r="B31" i="14"/>
  <c r="H24" i="8"/>
  <c r="B34" i="14"/>
  <c r="B38" i="14"/>
  <c r="E48" i="8"/>
  <c r="H33" i="8"/>
  <c r="D17" i="16" s="1"/>
  <c r="I25" i="8"/>
  <c r="C9" i="16" s="1"/>
  <c r="B33" i="14"/>
  <c r="B37" i="14"/>
  <c r="J26" i="8"/>
  <c r="H23" i="8"/>
  <c r="I32" i="8"/>
  <c r="C16" i="16" s="1"/>
  <c r="I37" i="8"/>
  <c r="C21" i="16" s="1"/>
  <c r="M48" i="8"/>
  <c r="I23" i="8"/>
  <c r="J25" i="8"/>
  <c r="Q48" i="8"/>
  <c r="U48" i="8"/>
  <c r="H36" i="8"/>
  <c r="D20" i="16" s="1"/>
  <c r="H37" i="8"/>
  <c r="D21" i="16" s="1"/>
  <c r="H38" i="8"/>
  <c r="D22" i="16" s="1"/>
  <c r="I17" i="8"/>
  <c r="I18" i="8"/>
  <c r="H19" i="8"/>
  <c r="D5" i="16" s="1"/>
  <c r="H20" i="8"/>
  <c r="H22" i="8"/>
  <c r="D7" i="16" s="1"/>
  <c r="J23" i="8"/>
  <c r="I34" i="8"/>
  <c r="C18" i="16" s="1"/>
  <c r="I19" i="8"/>
  <c r="C5" i="16" s="1"/>
  <c r="I20" i="8"/>
  <c r="J28" i="8"/>
  <c r="H32" i="8"/>
  <c r="D16" i="16" s="1"/>
  <c r="J27" i="8"/>
  <c r="J29" i="8"/>
  <c r="I36" i="8"/>
  <c r="C20" i="16" s="1"/>
  <c r="B7" i="14"/>
  <c r="B8" i="14"/>
  <c r="H17" i="8"/>
  <c r="B13" i="14"/>
  <c r="B11" i="14"/>
  <c r="H34" i="8"/>
  <c r="D18" i="16" s="1"/>
  <c r="Y49" i="13"/>
  <c r="Y45" i="8"/>
  <c r="Y44" i="8"/>
  <c r="Y48" i="13"/>
  <c r="I39" i="13"/>
  <c r="C21" i="8"/>
  <c r="B9" i="14" s="1"/>
  <c r="B39" i="8"/>
  <c r="H18" i="8"/>
  <c r="H39" i="13"/>
  <c r="B10" i="14" l="1"/>
  <c r="B19" i="14"/>
  <c r="F71" i="8"/>
  <c r="F75" i="8"/>
  <c r="Y46" i="8"/>
  <c r="N67" i="8"/>
  <c r="D96" i="14"/>
  <c r="D118" i="14"/>
  <c r="D81" i="14"/>
  <c r="R39" i="14" s="1"/>
  <c r="D77" i="14"/>
  <c r="R35" i="14" s="1"/>
  <c r="D116" i="14"/>
  <c r="P52" i="14" s="1"/>
  <c r="D103" i="14"/>
  <c r="D88" i="14"/>
  <c r="D100" i="14"/>
  <c r="J134" i="14"/>
  <c r="H130" i="14"/>
  <c r="I128" i="14"/>
  <c r="D121" i="14"/>
  <c r="D74" i="14"/>
  <c r="R32" i="14" s="1"/>
  <c r="H134" i="14"/>
  <c r="D99" i="14"/>
  <c r="D91" i="14"/>
  <c r="D95" i="14"/>
  <c r="P53" i="14" s="1"/>
  <c r="H128" i="14"/>
  <c r="I127" i="14"/>
  <c r="D73" i="14"/>
  <c r="R31" i="14" s="1"/>
  <c r="D122" i="14"/>
  <c r="D13" i="14"/>
  <c r="D108" i="14"/>
  <c r="D87" i="14"/>
  <c r="I132" i="14"/>
  <c r="D104" i="14"/>
  <c r="P41" i="14" s="1"/>
  <c r="D120" i="14"/>
  <c r="P56" i="14" s="1"/>
  <c r="J129" i="14"/>
  <c r="C8" i="16"/>
  <c r="D64" i="14"/>
  <c r="I126" i="14"/>
  <c r="D84" i="14"/>
  <c r="D93" i="14"/>
  <c r="C4" i="16"/>
  <c r="H132" i="14"/>
  <c r="H126" i="14"/>
  <c r="D4" i="16"/>
  <c r="D6" i="16"/>
  <c r="D67" i="14"/>
  <c r="J126" i="14"/>
  <c r="R12" i="14"/>
  <c r="D79" i="14"/>
  <c r="R37" i="14" s="1"/>
  <c r="D71" i="14"/>
  <c r="D89" i="14"/>
  <c r="I131" i="14"/>
  <c r="H127" i="14"/>
  <c r="C51" i="14"/>
  <c r="D51" i="14" s="1"/>
  <c r="C48" i="14"/>
  <c r="D48" i="14" s="1"/>
  <c r="I133" i="14"/>
  <c r="D80" i="14"/>
  <c r="R38" i="14" s="1"/>
  <c r="X48" i="8"/>
  <c r="I38" i="8"/>
  <c r="C22" i="16" s="1"/>
  <c r="T48" i="8"/>
  <c r="P48" i="8"/>
  <c r="C92" i="14"/>
  <c r="D92" i="14" s="1"/>
  <c r="C110" i="14"/>
  <c r="D110" i="14" s="1"/>
  <c r="J132" i="14"/>
  <c r="D75" i="14"/>
  <c r="R33" i="14" s="1"/>
  <c r="D86" i="14"/>
  <c r="P44" i="14" s="1"/>
  <c r="B105" i="14"/>
  <c r="D105" i="14" s="1"/>
  <c r="J127" i="14"/>
  <c r="D85" i="14"/>
  <c r="J130" i="14"/>
  <c r="J133" i="14"/>
  <c r="I129" i="14"/>
  <c r="I30" i="8"/>
  <c r="C14" i="16" s="1"/>
  <c r="D8" i="16"/>
  <c r="C48" i="8"/>
  <c r="C62" i="14"/>
  <c r="D62" i="14" s="1"/>
  <c r="R15" i="14" s="1"/>
  <c r="C63" i="14"/>
  <c r="D63" i="14" s="1"/>
  <c r="R16" i="14" s="1"/>
  <c r="C65" i="14"/>
  <c r="D65" i="14" s="1"/>
  <c r="R17" i="14" s="1"/>
  <c r="C14" i="14"/>
  <c r="D119" i="14"/>
  <c r="J128" i="14"/>
  <c r="D97" i="14"/>
  <c r="D78" i="14"/>
  <c r="R36" i="14" s="1"/>
  <c r="I134" i="14"/>
  <c r="I130" i="14"/>
  <c r="B112" i="14"/>
  <c r="H133" i="14"/>
  <c r="D76" i="14"/>
  <c r="R34" i="14" s="1"/>
  <c r="D32" i="14"/>
  <c r="P14" i="14" s="1"/>
  <c r="I35" i="8"/>
  <c r="C19" i="16" s="1"/>
  <c r="C11" i="14"/>
  <c r="D11" i="14" s="1"/>
  <c r="C40" i="14"/>
  <c r="D40" i="14" s="1"/>
  <c r="C35" i="14"/>
  <c r="D35" i="14" s="1"/>
  <c r="P31" i="14" s="1"/>
  <c r="C111" i="14"/>
  <c r="D111" i="14" s="1"/>
  <c r="C38" i="14"/>
  <c r="D38" i="14" s="1"/>
  <c r="C114" i="14"/>
  <c r="D114" i="14" s="1"/>
  <c r="C37" i="14"/>
  <c r="D37" i="14" s="1"/>
  <c r="C113" i="14"/>
  <c r="D113" i="14" s="1"/>
  <c r="P49" i="14" s="1"/>
  <c r="C39" i="14"/>
  <c r="D39" i="14" s="1"/>
  <c r="P35" i="14" s="1"/>
  <c r="C115" i="14"/>
  <c r="D115" i="14" s="1"/>
  <c r="C36" i="14"/>
  <c r="D36" i="14" s="1"/>
  <c r="C112" i="14"/>
  <c r="D112" i="14" s="1"/>
  <c r="C33" i="14"/>
  <c r="D33" i="14" s="1"/>
  <c r="C109" i="14"/>
  <c r="D109" i="14" s="1"/>
  <c r="C106" i="14"/>
  <c r="D106" i="14" s="1"/>
  <c r="P43" i="14" s="1"/>
  <c r="C17" i="14"/>
  <c r="E39" i="8"/>
  <c r="P4" i="14"/>
  <c r="P54" i="14"/>
  <c r="C19" i="14"/>
  <c r="D19" i="14" s="1"/>
  <c r="C42" i="14"/>
  <c r="H25" i="8"/>
  <c r="D9" i="16" s="1"/>
  <c r="C53" i="14"/>
  <c r="D53" i="14" s="1"/>
  <c r="C10" i="14"/>
  <c r="D10" i="14" s="1"/>
  <c r="C18" i="14"/>
  <c r="I28" i="8"/>
  <c r="C12" i="16" s="1"/>
  <c r="D31" i="14"/>
  <c r="D7" i="14"/>
  <c r="D8" i="14"/>
  <c r="D44" i="14"/>
  <c r="D34" i="14"/>
  <c r="D9" i="14"/>
  <c r="C54" i="14"/>
  <c r="D54" i="14" s="1"/>
  <c r="B42" i="14"/>
  <c r="C41" i="14"/>
  <c r="D41" i="14" s="1"/>
  <c r="C30" i="14"/>
  <c r="D30" i="14" s="1"/>
  <c r="P27" i="14" s="1"/>
  <c r="F39" i="8"/>
  <c r="D39" i="8"/>
  <c r="B43" i="14"/>
  <c r="J22" i="8"/>
  <c r="J39" i="8" s="1"/>
  <c r="Y49" i="8"/>
  <c r="G39" i="8"/>
  <c r="B14" i="14"/>
  <c r="D14" i="14" s="1"/>
  <c r="B12" i="14"/>
  <c r="D12" i="14" s="1"/>
  <c r="B18" i="14"/>
  <c r="C39" i="8"/>
  <c r="I21" i="8"/>
  <c r="C6" i="16" s="1"/>
  <c r="P57" i="14" l="1"/>
  <c r="P46" i="14"/>
  <c r="P45" i="14"/>
  <c r="P58" i="14"/>
  <c r="P26" i="14"/>
  <c r="P42" i="14"/>
  <c r="R19" i="14"/>
  <c r="P55" i="14"/>
  <c r="P51" i="14"/>
  <c r="H39" i="8"/>
  <c r="P47" i="14"/>
  <c r="Y48" i="8"/>
  <c r="P50" i="14"/>
  <c r="P17" i="14"/>
  <c r="D23" i="16"/>
  <c r="W25" i="16" s="1"/>
  <c r="C6" i="14"/>
  <c r="P28" i="14"/>
  <c r="R18" i="14"/>
  <c r="C23" i="16"/>
  <c r="O25" i="16" s="1"/>
  <c r="C137" i="14"/>
  <c r="T42" i="14" s="1"/>
  <c r="B137" i="14"/>
  <c r="A137" i="14"/>
  <c r="R48" i="14" s="1"/>
  <c r="I39" i="8"/>
  <c r="P21" i="14"/>
  <c r="P48" i="14"/>
  <c r="D42" i="14"/>
  <c r="P23" i="14" s="1"/>
  <c r="D18" i="14"/>
  <c r="R29" i="14"/>
  <c r="R27" i="14"/>
  <c r="R24" i="14"/>
  <c r="R25" i="14"/>
  <c r="R28" i="14"/>
  <c r="R26" i="14"/>
  <c r="R23" i="14"/>
  <c r="R21" i="14"/>
  <c r="R22" i="14"/>
  <c r="P15" i="14"/>
  <c r="P29" i="14"/>
  <c r="P20" i="14"/>
  <c r="P34" i="14"/>
  <c r="P19" i="14"/>
  <c r="P33" i="14"/>
  <c r="P16" i="14"/>
  <c r="P30" i="14"/>
  <c r="P18" i="14"/>
  <c r="P32" i="14"/>
  <c r="P22" i="14"/>
  <c r="P13" i="14"/>
  <c r="D43" i="14"/>
  <c r="P12" i="14" s="1"/>
  <c r="P11" i="14"/>
  <c r="B6" i="14"/>
  <c r="B17" i="14"/>
  <c r="D17" i="14" s="1"/>
  <c r="D6" i="14" l="1"/>
  <c r="R14" i="14" s="1"/>
  <c r="T47" i="14"/>
  <c r="S42" i="14"/>
  <c r="S43" i="14"/>
  <c r="S41" i="14"/>
  <c r="S47" i="14"/>
  <c r="S46" i="14"/>
  <c r="T44" i="14"/>
  <c r="T41" i="14"/>
  <c r="T49" i="14"/>
  <c r="T46" i="14"/>
  <c r="S48" i="14"/>
  <c r="S44" i="14"/>
  <c r="T43" i="14"/>
  <c r="T45" i="14"/>
  <c r="R47" i="14"/>
  <c r="R44" i="14"/>
  <c r="R45" i="14"/>
  <c r="R49" i="14"/>
  <c r="R43" i="14"/>
  <c r="R42" i="14"/>
  <c r="R41" i="14"/>
  <c r="R46" i="14"/>
  <c r="S49" i="14"/>
  <c r="T48" i="14"/>
  <c r="S45" i="14"/>
  <c r="P36" i="14"/>
  <c r="P38" i="14" s="1"/>
  <c r="P24" i="14"/>
  <c r="P5" i="14"/>
  <c r="P6" i="14"/>
  <c r="P10" i="14"/>
  <c r="P9" i="14"/>
  <c r="P8" i="14"/>
  <c r="P7" i="14"/>
  <c r="P25" i="14" l="1"/>
</calcChain>
</file>

<file path=xl/sharedStrings.xml><?xml version="1.0" encoding="utf-8"?>
<sst xmlns="http://schemas.openxmlformats.org/spreadsheetml/2006/main" count="1400" uniqueCount="336">
  <si>
    <t>تولد بر حسب وزن و جنس نوزاد ، سن مادر ، شرایط زایمان ، نوع زایمان و فرزند آوری</t>
  </si>
  <si>
    <t>منطقه</t>
  </si>
  <si>
    <t>مرده بدنیا آمده</t>
  </si>
  <si>
    <t>زنده بدنیا آمده</t>
  </si>
  <si>
    <t>وزن هنگام تولد و جنس نوزاد بدنیا آمده</t>
  </si>
  <si>
    <t>سن مادر در این تولد زنده</t>
  </si>
  <si>
    <t>کمتر از 2500 گرم</t>
  </si>
  <si>
    <t>2500گرم و بیشتر</t>
  </si>
  <si>
    <t>وزن نشده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</si>
  <si>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</si>
  <si>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</si>
  <si>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</si>
  <si>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</si>
  <si>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</si>
  <si>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</si>
  <si>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</si>
  <si>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</si>
  <si>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پسر</t>
  </si>
  <si>
    <t>دختر</t>
  </si>
  <si>
    <t>اصلی</t>
  </si>
  <si>
    <t>قمر</t>
  </si>
  <si>
    <t>شرایط زایمان</t>
  </si>
  <si>
    <t>نوع زایمان</t>
  </si>
  <si>
    <t>در بیمارستان یا زایشگاه</t>
  </si>
  <si>
    <t>در منزل زائو توسط</t>
  </si>
  <si>
    <t>مامای تحصیلکرده</t>
  </si>
  <si>
    <t>مامای دوره دیده</t>
  </si>
  <si>
    <t>مامای دوره ندیده</t>
  </si>
  <si>
    <t>طبیعی</t>
  </si>
  <si>
    <t>سزارین</t>
  </si>
  <si>
    <t>بی فرزند</t>
  </si>
  <si>
    <t>تک فرزند</t>
  </si>
  <si>
    <t>تعداد کل خانوار</t>
  </si>
  <si>
    <t>تعداد خانوار استفاد ه کننده از نمک یددار</t>
  </si>
  <si>
    <t>خانوار استفاده کننده از نمک یددار</t>
  </si>
  <si>
    <t>مهاجرت بر حسب نفر</t>
  </si>
  <si>
    <t>مهاجرت به داخل روستا</t>
  </si>
  <si>
    <t>کل</t>
  </si>
  <si>
    <t>مرد</t>
  </si>
  <si>
    <t>زن</t>
  </si>
  <si>
    <t>شوهردار</t>
  </si>
  <si>
    <t>زيريكماه</t>
  </si>
  <si>
    <t>یکماه تا زيريكسال</t>
  </si>
  <si>
    <t>1-4</t>
  </si>
  <si>
    <t>5-6</t>
  </si>
  <si>
    <t>7-9</t>
  </si>
  <si>
    <t>15-17</t>
  </si>
  <si>
    <t>18-19</t>
  </si>
  <si>
    <t>50-54</t>
  </si>
  <si>
    <t>55-59</t>
  </si>
  <si>
    <t>60-64</t>
  </si>
  <si>
    <t>65-69</t>
  </si>
  <si>
    <t>70-74</t>
  </si>
  <si>
    <t>75-79</t>
  </si>
  <si>
    <t>80-84</t>
  </si>
  <si>
    <t>جمع كل</t>
  </si>
  <si>
    <t>سن ( سال )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</si>
  <si>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</si>
  <si>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</si>
  <si>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</si>
  <si>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</si>
  <si>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</si>
  <si>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</si>
  <si>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</si>
  <si>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</si>
  <si>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</si>
  <si>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>دی</t>
  </si>
  <si>
    <t>بهمن</t>
  </si>
  <si>
    <t>اسفند</t>
  </si>
  <si>
    <t>مرگ پنج سال و بالاتر</t>
  </si>
  <si>
    <t>مرگ یکسال تا کمتر از پنج سال</t>
  </si>
  <si>
    <t>مرگ کمتر از یکسال</t>
  </si>
  <si>
    <t>تولد زنده</t>
  </si>
  <si>
    <t>زیر یکماه</t>
  </si>
  <si>
    <t>+85</t>
  </si>
  <si>
    <t>جمع</t>
  </si>
  <si>
    <t>مرگ بر حسب سن و جنس</t>
  </si>
  <si>
    <t>عفونتهای تنفسی</t>
  </si>
  <si>
    <t>اسهال و استفراغ</t>
  </si>
  <si>
    <t>حوادث،مسمومیتها،سوختگیها</t>
  </si>
  <si>
    <t>بیماریهای قابل پیشگیری با واکسن</t>
  </si>
  <si>
    <t>مرگ نوزاد از صدمات زایمانی</t>
  </si>
  <si>
    <t>ناهنجاریهای مادر زادی</t>
  </si>
  <si>
    <t>سایر علل</t>
  </si>
  <si>
    <t>کمتر از یکماه</t>
  </si>
  <si>
    <t>یکماه تا کمتر از یکسال</t>
  </si>
  <si>
    <t>یکسال تا کمتر از پنج سال</t>
  </si>
  <si>
    <t>علت مرگ در کودکان کمتر از پنج سال</t>
  </si>
  <si>
    <t>گردونه تولد و مرگ</t>
  </si>
  <si>
    <t>50 سال و بالاتر</t>
  </si>
  <si>
    <t>منطقه و علت مرگ</t>
  </si>
  <si>
    <t>خونریزی</t>
  </si>
  <si>
    <t>عفونت بعد از زایمان</t>
  </si>
  <si>
    <t>پره اکلامپسی</t>
  </si>
  <si>
    <t>بیماریهای قلبی</t>
  </si>
  <si>
    <t>مرگ مادران به دلیل عوارض حاملگی و زایمان بر حسب سن مادر و علت مرگ</t>
  </si>
  <si>
    <t>یکماه تا زیر یکسال</t>
  </si>
  <si>
    <t>تعداد زنان 10 تا 54 سال شوهردار</t>
  </si>
  <si>
    <t>85+</t>
  </si>
  <si>
    <t xml:space="preserve"> جمعیت بر حسب سن و جنس            سال  :  1402</t>
  </si>
  <si>
    <t>شهر</t>
  </si>
  <si>
    <t>حاشیه</t>
  </si>
  <si>
    <t xml:space="preserve">                     علت مرگ
     منطقه و سن</t>
  </si>
  <si>
    <t xml:space="preserve">       منطقه و جنس
سن</t>
  </si>
  <si>
    <t>عوارض کمبود وزن هنگام تولد*</t>
  </si>
  <si>
    <t>نارسی نوزاد**</t>
  </si>
  <si>
    <t>*نوزادی که بعد از هفته 37 حاملگی به دنیا آمده است و وزن هنگام تولد کمتر از 2500 گرم باشد</t>
  </si>
  <si>
    <t>**نوزادی که قبل از هفته 37 حاملگی به دنیا آمده باشد (نوزاد نارس).وزن کودک در اینجا اهمیت ندارد.</t>
  </si>
  <si>
    <t xml:space="preserve">شهر </t>
  </si>
  <si>
    <t xml:space="preserve">       سن 
جنس</t>
  </si>
  <si>
    <t xml:space="preserve">          سن 
جنس</t>
  </si>
  <si>
    <t>باسمه تعالی</t>
  </si>
  <si>
    <t>دانشگاه علوم پزشکی و خدمات بهداشتی درمانی  استان اصفهان</t>
  </si>
  <si>
    <t>مرکز بهداشت شهرستان ...................</t>
  </si>
  <si>
    <t>آمار جمعیت ، تولد ، مرگ و مهاجرت در ...</t>
  </si>
  <si>
    <t>روستا</t>
  </si>
  <si>
    <t>درصد مرده زايي</t>
  </si>
  <si>
    <t xml:space="preserve">فراوانی </t>
  </si>
  <si>
    <t>کل جمعیت</t>
  </si>
  <si>
    <t>جمعیت زیر یکسال</t>
  </si>
  <si>
    <t>جمعیت زیر 5 سال</t>
  </si>
  <si>
    <t>جمعیت زیر 15 سال</t>
  </si>
  <si>
    <t>جمعیت 15 تا 64 سال</t>
  </si>
  <si>
    <t>جمعیت 65 سال و بالاتر</t>
  </si>
  <si>
    <t>جمعیت 0 تا 14 سال</t>
  </si>
  <si>
    <t>موالید</t>
  </si>
  <si>
    <t>مرگ</t>
  </si>
  <si>
    <t>موالید دختر</t>
  </si>
  <si>
    <t>موالید پسر</t>
  </si>
  <si>
    <t>جمعیت زنان</t>
  </si>
  <si>
    <t>جمعیت مردان</t>
  </si>
  <si>
    <t>موالید گروه سنی مادران 10تا14 سال</t>
  </si>
  <si>
    <t>موالید گروه سنی مادران 15تا19 سال</t>
  </si>
  <si>
    <t>موالید گروه سنی مادران 20تا24 سال</t>
  </si>
  <si>
    <t>موالید گروه سنی مادران 25تا29 سال</t>
  </si>
  <si>
    <t>موالید گروه سنی مادران 30تا34 سال</t>
  </si>
  <si>
    <t>موالید گروه سنی مادران 35تا39 سال</t>
  </si>
  <si>
    <t>موالید گروه سنی مادران 40تا44 سال</t>
  </si>
  <si>
    <t>موالید گروه سنی مادران 45تا49 سال</t>
  </si>
  <si>
    <t>موالید گروه سنی مادران 50تا54 سال</t>
  </si>
  <si>
    <t>موالید گروه سنی مادران 55 سال به بالا</t>
  </si>
  <si>
    <t>جمعیت زنان 10تا14 سال</t>
  </si>
  <si>
    <t>جمعیت زنان 15تا17 سال</t>
  </si>
  <si>
    <t>جمعیت زنان 18تا19 سال</t>
  </si>
  <si>
    <t>جمعیت زنان 20تا24 سال</t>
  </si>
  <si>
    <t>جمعیت زنان 25تا29 سال</t>
  </si>
  <si>
    <t>جمعیت زنان 30تا34 سال</t>
  </si>
  <si>
    <t>جمعیت زنان 35تا39 سال</t>
  </si>
  <si>
    <t>جمعیت زنان 40تا44 سال</t>
  </si>
  <si>
    <t>جمعیت زنان 45تا49 سال</t>
  </si>
  <si>
    <t>جمعیت زنان 50تا54 سال</t>
  </si>
  <si>
    <t>جمعیت زنان 55 سال به بالا</t>
  </si>
  <si>
    <t>تعداد زایمان انجام شده در بیمارستان</t>
  </si>
  <si>
    <t>مرده به دنیا آمده</t>
  </si>
  <si>
    <t>متولدین با وزن کمتر از 2500گرم</t>
  </si>
  <si>
    <t>متولدین با وزن 2500 گرم و بیشتر</t>
  </si>
  <si>
    <t>متولدین وزن نشده</t>
  </si>
  <si>
    <t>مرگ نوزادان زیر یکماه</t>
  </si>
  <si>
    <t>مرگ کودکان کمتر از یکسال</t>
  </si>
  <si>
    <t>مرگ کودکان 1تا4 سال</t>
  </si>
  <si>
    <t>مرگ کودکان زیر 5 سال</t>
  </si>
  <si>
    <t>مهاجرت به داخل</t>
  </si>
  <si>
    <t>مرگ مادران</t>
  </si>
  <si>
    <t>جمعیت زنان 10 تا 54 سال</t>
  </si>
  <si>
    <t>55 و بیشتر</t>
  </si>
  <si>
    <t>تعداد خانوار</t>
  </si>
  <si>
    <t>بعد خانوار</t>
  </si>
  <si>
    <t>درصد گروه زير يكسال</t>
  </si>
  <si>
    <t>درصد گروه سني زير 5 سال</t>
  </si>
  <si>
    <t>درصد گروه سني زير 15 سال</t>
  </si>
  <si>
    <t>درصد گروه سني 15 تا 64 سال</t>
  </si>
  <si>
    <t>درصد گروه سني 65 سال و بالاتر</t>
  </si>
  <si>
    <t>نسبت درصد سرباري</t>
  </si>
  <si>
    <t>درصد زنان همسردار 14 - 10 ساله</t>
  </si>
  <si>
    <t>درصد زنان همسردار 17 - 15 ساله</t>
  </si>
  <si>
    <t>درصد زنان همسردار 19 - 18 ساله</t>
  </si>
  <si>
    <t>درصد زنان همسردار 24 - 20 ساله</t>
  </si>
  <si>
    <t>درصد زنان همسردار 29 - 25 ساله</t>
  </si>
  <si>
    <t>درصد زنان همسردار 34 - 30 ساله</t>
  </si>
  <si>
    <t>درصد زنان همسردار 39 - 35 ساله</t>
  </si>
  <si>
    <t>درصد زنان همسردار 44 - 40 ساله</t>
  </si>
  <si>
    <t>درصد زنان همسردار 49 - 45 ساله</t>
  </si>
  <si>
    <t>درصد زنان همسردار 54 - 50 ساله</t>
  </si>
  <si>
    <t>درصد زنان همسردار 54 - 10 ساله</t>
  </si>
  <si>
    <t>درصد زنان همسردار 54 - 15 ساله</t>
  </si>
  <si>
    <t>ميزان خام تولد</t>
  </si>
  <si>
    <t>ميزان باروري عمومي</t>
  </si>
  <si>
    <t>ميزان باروري اختصاصي سني 10تا14</t>
  </si>
  <si>
    <t>ميزان باروري اختصاصي سني 15 تا 19</t>
  </si>
  <si>
    <t>ميزان باروري اختصاصي سني 20 تا 24</t>
  </si>
  <si>
    <t>ميزان باروري اختصاصي سني 25 تا 29</t>
  </si>
  <si>
    <t>ميزان باروري اختصاصي سني 30 تا 34</t>
  </si>
  <si>
    <t>ميزان باروري اختصاصي سني 35 تا 39</t>
  </si>
  <si>
    <t>ميزان باروري اختصاصي سني 40 تا 44</t>
  </si>
  <si>
    <t>ميزان باروري اختصاصي سني 45 تا 49</t>
  </si>
  <si>
    <t>ميزان باروري اختصاصي سني 50 تا 54</t>
  </si>
  <si>
    <t>ميزان باروري كلي</t>
  </si>
  <si>
    <t>نسبت جنسي در بدو تولد</t>
  </si>
  <si>
    <t>ميزان تجديد نسل ناخالص</t>
  </si>
  <si>
    <t>تعداد زايمانهاي چند قلو</t>
  </si>
  <si>
    <t>درصد چند قلويي</t>
  </si>
  <si>
    <t>درصد متولدين با وزن 2500 گرم و بيشتر</t>
  </si>
  <si>
    <t>درصد متولدين با وزن  كمتر از2500 گرم</t>
  </si>
  <si>
    <t>درصد متولدين وزن شده</t>
  </si>
  <si>
    <t>درصد زايمانهاي انجام شده در بيمارستان</t>
  </si>
  <si>
    <t>درصد زايمانهاي انجام شده توسط فرد دوره نديده در منزل به كل زايمانها</t>
  </si>
  <si>
    <t>درصد استفاده از نمك يددار</t>
  </si>
  <si>
    <t>عفونتهاي تنفسي</t>
  </si>
  <si>
    <t>حوادث ، مسموميتها ، سوختگيها</t>
  </si>
  <si>
    <t>عارضه كمبود وزن هنگام تولد</t>
  </si>
  <si>
    <t>نارسي نوزاد</t>
  </si>
  <si>
    <t>بيماريهاي قابل پيشگيري با واكسن</t>
  </si>
  <si>
    <t>مرگ نوزاد از صدمات زايماني</t>
  </si>
  <si>
    <t>ناهنجاريهاي مادرزادي</t>
  </si>
  <si>
    <t>ساير علل</t>
  </si>
  <si>
    <t xml:space="preserve">جمعیت زنان 10تا14 سال همسردار </t>
  </si>
  <si>
    <t>جمعیت زنان 15تا17 سال همسردار</t>
  </si>
  <si>
    <t>جمعیت زنان 18تا19 سال همسردار</t>
  </si>
  <si>
    <t>جمعیت زنان 20تا24 سال همسردار</t>
  </si>
  <si>
    <t>جمعیت زنان 25تا29 سال همسردار</t>
  </si>
  <si>
    <t>جمعیت زنان 30تا34 سال همسردار</t>
  </si>
  <si>
    <t>جمعیت زنان 35تا39 سال همسردار</t>
  </si>
  <si>
    <t>جمعیت زنان 40تا44 سال همسردار</t>
  </si>
  <si>
    <t>جمعیت زنان 45تا49 سال همسردار</t>
  </si>
  <si>
    <t>جمعیت زنان 50تا54 سال همسردار</t>
  </si>
  <si>
    <t>جمعیت زنان  54 - 10 ساله</t>
  </si>
  <si>
    <t>جمعیت زنان  54 - 15 ساله</t>
  </si>
  <si>
    <t>جمع موالید زنده و مرده به دنیا آمده</t>
  </si>
  <si>
    <t>جمع شرایط زایمان (در منزل و بیمارستان)</t>
  </si>
  <si>
    <t>کل متولدین وزن شده</t>
  </si>
  <si>
    <t>جمع موالید زنده به دنیا آمده</t>
  </si>
  <si>
    <t>ميزانهاي مرگ</t>
  </si>
  <si>
    <t>ميزانهاي مرگ اختصاصي علتي در گروه سني زير پنج سال در 1000 نفر جمعيت زير 5سال</t>
  </si>
  <si>
    <t>ميزانهاي مرگ اختصاصي علتي در گروه سني زير پنج سال در 1000تولد زنده</t>
  </si>
  <si>
    <t>میزان مرگ گروه سنی 4-1 سال کل گروه سنی</t>
  </si>
  <si>
    <t>میزان مرگ گروه سنی9-5 سال</t>
  </si>
  <si>
    <t>میزان مرگ گروه سنی19-15 سال</t>
  </si>
  <si>
    <t>میزان مرگ گروه سنی29-25 سال</t>
  </si>
  <si>
    <t>میزان مرگ گروه سنی34-30 سال</t>
  </si>
  <si>
    <t>میزان مرگ گروه سنی39-35 سال</t>
  </si>
  <si>
    <t>میزان مرگ گروه سنی 44-40 سال</t>
  </si>
  <si>
    <t>میزان مرگ گروه سنی49-45 سال</t>
  </si>
  <si>
    <t>میزان مرگ گروه سنی 54-50 سال</t>
  </si>
  <si>
    <t>میزان مرگ گروه سنی59-55 سال</t>
  </si>
  <si>
    <t>میزان مرگ گروه سنی 64-60 سال</t>
  </si>
  <si>
    <t>میزان مرگ گروه سنی69-65 سال</t>
  </si>
  <si>
    <t>میزان مرگ گروه سنی 74-70 سال</t>
  </si>
  <si>
    <t>میزان مرگ گروه سنی79-75 سال</t>
  </si>
  <si>
    <t>میزان مرگ گروه سنی 84-80 سال</t>
  </si>
  <si>
    <t>میزان مرگ گروه سنی 85 سال به بالا</t>
  </si>
  <si>
    <t>نسبت مرگ در گروه زیر 5 سال</t>
  </si>
  <si>
    <t>زیر 5 سال</t>
  </si>
  <si>
    <t>زیریکسال</t>
  </si>
  <si>
    <t>زیر یک ماه</t>
  </si>
  <si>
    <t>نسبت مرگ در اثر عفونتهاي تنفسي</t>
  </si>
  <si>
    <t>نسبت مرگ در اثر اسهال و استفراغ</t>
  </si>
  <si>
    <t>نسبت مرگ در اثرحوادث ، مسموميتها ، سوختگيها</t>
  </si>
  <si>
    <t>نسبت مرگ در اثر عارضه كمبود وزن هنگام تولد</t>
  </si>
  <si>
    <t>نسبت  مرگ در اثر نارسي نوزاد</t>
  </si>
  <si>
    <t>نسبت  مرگ  در اثر بيماريهاي قابل پيشگيري با واكسن</t>
  </si>
  <si>
    <t>نسبت مرگ  در اثر  صدمات زايماني</t>
  </si>
  <si>
    <t>نسبت مرگ در اثر ناهنجاريهاي مادرزادي</t>
  </si>
  <si>
    <t>نسبت مرگ در اثر ساير علل</t>
  </si>
  <si>
    <t>متولدین و زایمان</t>
  </si>
  <si>
    <t xml:space="preserve">تعداد خانوار </t>
  </si>
  <si>
    <t>رشد جمعیت</t>
  </si>
  <si>
    <t>تعداد زایمان انجام شده توسط فرد دوره ندیده</t>
  </si>
  <si>
    <t>تعداد خانوار استفاده کننده از نمک یددار</t>
  </si>
  <si>
    <t>جمع مرگ مادران باردار</t>
  </si>
  <si>
    <t>ميزان خام مرگ در هزار نفر جمعیت</t>
  </si>
  <si>
    <t>ميزان مرگ ومير نوزادان در هزار نفر تولد زنده</t>
  </si>
  <si>
    <t>ميزان مرگ ومير زير يكسال در هزار نفر تولد زنده</t>
  </si>
  <si>
    <t>ميزان مرگ و مير زير پنج سال  در هزار نفر تولد زنده</t>
  </si>
  <si>
    <t>ميزان مرگ و مير زير پنج سال به هزار نفرجمعيت زير پنج سال</t>
  </si>
  <si>
    <t>ميزان مرگ ومير مادران در اثر عوارض بارداري و زايمان در یکصدهزار نفر تولد زنده</t>
  </si>
  <si>
    <t>مرگ اختصاصي علتي در گروه سني زير پنج سال</t>
  </si>
  <si>
    <t>تعداد  مرگ گروه سنی9-5 سال</t>
  </si>
  <si>
    <t>تعداد مرگ گروه سنی 14-10 سال</t>
  </si>
  <si>
    <t>تعداد مرگ گروه سنی19-15 سال</t>
  </si>
  <si>
    <t>تعداد مرگ گروه سنی 24-20 سال</t>
  </si>
  <si>
    <t>تعداد مرگ گروه سنی29-25 سال</t>
  </si>
  <si>
    <t>تعداد مرگ گروه سنی39-35 سال</t>
  </si>
  <si>
    <t>تعداد مرگ گروه سنی34-30 سال</t>
  </si>
  <si>
    <t>تعداد مرگ گروه سنی49-45 سال</t>
  </si>
  <si>
    <t>تعداد مرگ گروه سنی 44-40 سال</t>
  </si>
  <si>
    <t>تعداد مرگ گروه سنی 85 سال به بالا</t>
  </si>
  <si>
    <t>تعداد مرگ گروه سنی 84-80 سال</t>
  </si>
  <si>
    <t>تعداد مرگ گروه سنی79-75 سال</t>
  </si>
  <si>
    <t>تعداد مرگ گروه سنی 74-70 سال</t>
  </si>
  <si>
    <t>تعداد مرگ گروه سنی69-65 سال</t>
  </si>
  <si>
    <t>تعداد مرگ گروه سنی 64-60 سال</t>
  </si>
  <si>
    <t>تعداد مرگ گروه سنی59-55 سال</t>
  </si>
  <si>
    <t>تعداد مرگ گروه سنی 54-50 سال</t>
  </si>
  <si>
    <t xml:space="preserve">تعداد مرگ گروه سنی 4-1 سال </t>
  </si>
  <si>
    <t>جمعیت گروههای سنی</t>
  </si>
  <si>
    <t>مرگ گروههای سنی</t>
  </si>
  <si>
    <t>5-9</t>
  </si>
  <si>
    <t xml:space="preserve">میزان مرگ گروههای سنی در هزار نفر جمعیت </t>
  </si>
  <si>
    <t xml:space="preserve">میزان مرگ گروه سنی 14-10 سال </t>
  </si>
  <si>
    <t xml:space="preserve">میزان مرگ گروه سنی 24-20 سال </t>
  </si>
  <si>
    <t>شاخص های جمعيتی</t>
  </si>
  <si>
    <t>مرگ اختصاصي علتي در گروه سني زير پنج سال به تفکیک گروه سنی</t>
  </si>
  <si>
    <t>گروه سنی</t>
  </si>
  <si>
    <t>کمتر از یکسال</t>
  </si>
  <si>
    <t>بیشتر از 85</t>
  </si>
  <si>
    <t>∑=</t>
  </si>
  <si>
    <t>کل مرگ ها به تفکیک زیر یکماه ، زیر یکسال و زیر 5 سال</t>
  </si>
  <si>
    <t>میزان</t>
  </si>
  <si>
    <t xml:space="preserve">هرم سنی جمعیت </t>
  </si>
  <si>
    <t xml:space="preserve"> زنان همسردار 54 - 10 ساله</t>
  </si>
  <si>
    <t xml:space="preserve"> زنان همسردار 54 - 15 ساله</t>
  </si>
  <si>
    <t>کنترل نوع زایمان با شرایط زایمان</t>
  </si>
  <si>
    <t>کنترل  نوع زایمان با تعداد زایمان انجام شده</t>
  </si>
  <si>
    <t>کنترل تعداد زنده بدنیا آمده با تعداد وزن شده پسر(شهر)</t>
  </si>
  <si>
    <t>کنترل تعداد زنده بدنیا آمده با تعداد وزن شده پسر(روستا)</t>
  </si>
  <si>
    <t>کنترل تعداد زنده بدنیا آمده با تعداد وزن شده دختر(شهر)</t>
  </si>
  <si>
    <t xml:space="preserve">كنترل جدول مرگ زير يكماه شهر با جدول علت مرگ زير 5سال </t>
  </si>
  <si>
    <t xml:space="preserve">كنترل جدول مرگ زير يكماه روستا با جدول علت مرگ زير 5سال </t>
  </si>
  <si>
    <t xml:space="preserve">كنترل جدول مرگ يكماه تا زيريكسال شهر با جدول علت مرگ زير 5سال </t>
  </si>
  <si>
    <t xml:space="preserve">كنترل جدول مرگ يكماه تا زير يكسال روستا با جدول علت مرگ زير 5سال </t>
  </si>
  <si>
    <t xml:space="preserve">كنترل جدول مرگ يكسال تا 5 سال شهر با جدول علت مرگ زير 5سال </t>
  </si>
  <si>
    <t>كنترل جدول مرگ يكسال تا 5 سال روستا با جدول علت مرگ زير 5سال</t>
  </si>
  <si>
    <t>کنترل تعداد زنده بدنیا آمده با تعداد وزن شده دختر(روستا)</t>
  </si>
  <si>
    <t>كنترل تعداد مواليد شهر با وزن نوزادي</t>
  </si>
  <si>
    <t>كنترل تعداد مواليد شهر با سن مادر</t>
  </si>
  <si>
    <t>كنترل تعداد مواليد شهر  با گردونه</t>
  </si>
  <si>
    <t xml:space="preserve">كنترل جدول مرگ كمتر از يكسال شهر با گردونه </t>
  </si>
  <si>
    <t xml:space="preserve">كنترل جدول مرگ يك تا 5 سال شهر با گردونه </t>
  </si>
  <si>
    <t xml:space="preserve">كنترل جدول مرگ 5 سال و بالاتر شهر با گردونه </t>
  </si>
  <si>
    <t xml:space="preserve">كنترل جدول مرگ 5 سال و بالاتر روستا با گردونه </t>
  </si>
  <si>
    <t>كنترل تعداد مواليد روستا با وزن نوزادي</t>
  </si>
  <si>
    <t>كنترل تعداد مواليد روستا با سن مادر</t>
  </si>
  <si>
    <t>كنترل تعداد مواليد روستا با گردونه</t>
  </si>
  <si>
    <t xml:space="preserve">كنترل جدول مرگ كمتر از يكسال روستا با گردونه </t>
  </si>
  <si>
    <t xml:space="preserve">كنترل جدول مرگ يك تا 5 سال روستا با گردونه </t>
  </si>
  <si>
    <t>همکار محترم؛ لطفا پس از ورود اطلاعات ، با بررسی  جداول کنترلی زیر از صحت اطلاعات وارد شده اطمینان حاصل فرمایید . در صورت همخوانی اطلاعات وارد شده در جداول زیج ، عبارت "درست" و در غیر این صورت عبارت "غلط " در جدول زیر نمایش داده می شود. که ضروری است نسبت به رفع نقص در  قسمت مربوطه اقدام گردد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</si>
</sst>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6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color indexed="8"/>
      <name val="Arial"/>
      <family val="2"/>
    </font>
    <font>
      <sz val="10"/>
      <color indexed="8"/>
      <name val="2  Koodak"/>
      <charset val="178"/>
    </font>
    <font>
      <sz val="7"/>
      <color indexed="8"/>
      <name val="2  Koodak"/>
      <charset val="178"/>
    </font>
    <font>
      <sz val="8"/>
      <color indexed="8"/>
      <name val="2  Koodak"/>
      <charset val="178"/>
    </font>
    <font>
      <sz val="10"/>
      <name val="Arial"/>
      <family val="2"/>
      <charset val="178"/>
    </font>
    <font>
      <sz val="10"/>
      <name val="2  Koodak"/>
      <charset val="178"/>
    </font>
    <font>
      <sz val="11"/>
      <color indexed="8"/>
      <name val="Calibri"/>
      <family val="2"/>
      <scheme val="minor"/>
    </font>
    <font>
      <sz val="11"/>
      <color indexed="8"/>
      <name val="2  Koodak"/>
      <charset val="178"/>
    </font>
    <font>
      <b/>
      <sz val="14"/>
      <color indexed="8"/>
      <name val="2  Koodak"/>
      <charset val="178"/>
    </font>
    <font>
      <b/>
      <sz val="10"/>
      <color indexed="8"/>
      <name val="2  Koodak"/>
      <charset val="178"/>
    </font>
    <font>
      <b/>
      <sz val="10"/>
      <color theme="1"/>
      <name val="Calibri"/>
      <family val="2"/>
      <charset val="178"/>
      <scheme val="minor"/>
    </font>
    <font>
      <b/>
      <sz val="10"/>
      <color indexed="8"/>
      <name val="B Nazanin"/>
      <charset val="178"/>
    </font>
    <font>
      <sz val="11"/>
      <name val="2  Koodak"/>
      <charset val="178"/>
    </font>
    <font>
      <b/>
      <sz val="7"/>
      <color indexed="8"/>
      <name val="2  Koodak"/>
      <charset val="178"/>
    </font>
    <font>
      <b/>
      <sz val="12"/>
      <name val="B Nazanin"/>
      <charset val="178"/>
    </font>
    <font>
      <b/>
      <sz val="11"/>
      <name val="B Nazanin"/>
      <charset val="178"/>
    </font>
    <font>
      <b/>
      <sz val="8"/>
      <color indexed="8"/>
      <name val="2  Koodak"/>
      <charset val="178"/>
    </font>
    <font>
      <b/>
      <sz val="10"/>
      <name val="2  Koodak"/>
      <charset val="178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indexed="8"/>
      <name val="2  Koodak"/>
      <charset val="178"/>
    </font>
    <font>
      <sz val="12"/>
      <color indexed="8"/>
      <name val="2  Koodak"/>
      <charset val="178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6"/>
      <color theme="1"/>
      <name val="B Koodak"/>
      <charset val="178"/>
    </font>
    <font>
      <b/>
      <sz val="16"/>
      <name val="2  Koodak"/>
      <charset val="178"/>
    </font>
    <font>
      <b/>
      <sz val="16"/>
      <color indexed="8"/>
      <name val="2  Koodak"/>
      <charset val="178"/>
    </font>
    <font>
      <b/>
      <sz val="18"/>
      <color indexed="8"/>
      <name val="2  Koodak"/>
      <charset val="178"/>
    </font>
    <font>
      <sz val="16"/>
      <color theme="1"/>
      <name val="Calibri"/>
      <family val="2"/>
      <charset val="178"/>
      <scheme val="minor"/>
    </font>
    <font>
      <sz val="18"/>
      <color theme="1"/>
      <name val="Calibri"/>
      <family val="2"/>
      <charset val="178"/>
      <scheme val="minor"/>
    </font>
    <font>
      <sz val="16"/>
      <color indexed="8"/>
      <name val="Calibri"/>
      <family val="2"/>
      <scheme val="minor"/>
    </font>
    <font>
      <b/>
      <sz val="10"/>
      <name val="B Nazanin"/>
      <charset val="178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name val="B Nazanin"/>
      <charset val="178"/>
    </font>
    <font>
      <sz val="10"/>
      <name val="Arial"/>
      <family val="2"/>
    </font>
    <font>
      <b/>
      <sz val="12"/>
      <name val="B Titr"/>
      <charset val="178"/>
    </font>
    <font>
      <b/>
      <sz val="12"/>
      <color theme="1"/>
      <name val="B Nazanin"/>
      <charset val="178"/>
    </font>
    <font>
      <b/>
      <sz val="14"/>
      <color indexed="8"/>
      <name val="B Nazanin"/>
      <charset val="178"/>
    </font>
    <font>
      <sz val="11"/>
      <name val="B Titr"/>
      <charset val="178"/>
    </font>
    <font>
      <b/>
      <sz val="11"/>
      <color theme="1"/>
      <name val="B Mitra"/>
      <charset val="178"/>
    </font>
    <font>
      <sz val="11"/>
      <color theme="1"/>
      <name val="B Mitra"/>
      <charset val="178"/>
    </font>
    <font>
      <b/>
      <sz val="16"/>
      <color rgb="FFFF0000"/>
      <name val="Calibri"/>
      <family val="2"/>
    </font>
    <font>
      <b/>
      <sz val="14"/>
      <color rgb="FFFF0000"/>
      <name val="Calibri"/>
      <family val="2"/>
    </font>
    <font>
      <sz val="14"/>
      <color theme="4" tint="-0.249977111117893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4" tint="-0.249977111117893"/>
      <name val="Calibri"/>
      <family val="2"/>
    </font>
    <font>
      <b/>
      <sz val="14"/>
      <name val="B Nazanin"/>
      <charset val="178"/>
    </font>
    <font>
      <b/>
      <sz val="16"/>
      <name val="B Nazanin"/>
      <charset val="178"/>
    </font>
    <font>
      <sz val="16"/>
      <color theme="1"/>
      <name val="Calibri"/>
      <family val="2"/>
      <scheme val="minor"/>
    </font>
    <font>
      <b/>
      <sz val="14"/>
      <color theme="4" tint="-0.249977111117893"/>
      <name val="Calibri"/>
      <family val="2"/>
    </font>
    <font>
      <b/>
      <sz val="16"/>
      <color theme="4" tint="-0.249977111117893"/>
      <name val="Calibri"/>
      <family val="2"/>
    </font>
    <font>
      <sz val="16"/>
      <name val="B Titr"/>
      <charset val="178"/>
    </font>
    <font>
      <b/>
      <sz val="16"/>
      <name val="B Titr"/>
      <charset val="178"/>
    </font>
  </fonts>
  <fills count="1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CC8C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6ACBE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6" fillId="0" borderId="0"/>
    <xf numFmtId="0" fontId="37" fillId="0" borderId="0"/>
    <xf numFmtId="0" fontId="2" fillId="0" borderId="0"/>
    <xf numFmtId="0" fontId="47" fillId="0" borderId="0"/>
  </cellStyleXfs>
  <cellXfs count="310">
    <xf numFmtId="0" fontId="0" fillId="0" borderId="0" xfId="0"/>
    <xf numFmtId="0" fontId="0" fillId="0" borderId="1" xfId="0" applyBorder="1" applyAlignment="1">
      <alignment horizontal="center" vertical="center" shrinkToFit="1" readingOrder="2"/>
    </xf>
    <xf numFmtId="49" fontId="7" fillId="2" borderId="1" xfId="2" applyNumberFormat="1" applyFont="1" applyFill="1" applyBorder="1" applyAlignment="1" applyProtection="1">
      <alignment horizontal="center" vertical="center" readingOrder="2"/>
    </xf>
    <xf numFmtId="0" fontId="7" fillId="0" borderId="1" xfId="2" applyFont="1" applyFill="1" applyBorder="1" applyAlignment="1" applyProtection="1">
      <alignment horizontal="center" vertical="center" readingOrder="2"/>
    </xf>
    <xf numFmtId="0" fontId="8" fillId="3" borderId="1" xfId="1" applyFont="1" applyFill="1" applyBorder="1" applyAlignment="1" applyProtection="1">
      <alignment horizontal="center" vertical="center" readingOrder="2"/>
    </xf>
    <xf numFmtId="0" fontId="3" fillId="0" borderId="1" xfId="1" applyFont="1" applyBorder="1" applyAlignment="1" applyProtection="1">
      <alignment horizontal="center" vertical="center" readingOrder="2"/>
    </xf>
    <xf numFmtId="0" fontId="3" fillId="4" borderId="1" xfId="1" applyFont="1" applyFill="1" applyBorder="1" applyAlignment="1" applyProtection="1">
      <alignment horizontal="center" vertical="center" readingOrder="2"/>
    </xf>
    <xf numFmtId="0" fontId="8" fillId="5" borderId="1" xfId="1" applyFont="1" applyFill="1" applyBorder="1" applyAlignment="1" applyProtection="1">
      <alignment horizontal="center" vertical="center" readingOrder="2"/>
    </xf>
    <xf numFmtId="0" fontId="8" fillId="6" borderId="0" xfId="1" applyFont="1" applyFill="1" applyBorder="1" applyAlignment="1" applyProtection="1">
      <alignment horizontal="center" vertical="center" readingOrder="2"/>
    </xf>
    <xf numFmtId="0" fontId="12" fillId="0" borderId="0" xfId="0" applyFont="1"/>
    <xf numFmtId="0" fontId="1" fillId="0" borderId="1" xfId="0" applyFont="1" applyBorder="1" applyAlignment="1">
      <alignment horizontal="center" vertical="center" shrinkToFit="1" readingOrder="2"/>
    </xf>
    <xf numFmtId="0" fontId="11" fillId="2" borderId="1" xfId="1" applyFont="1" applyFill="1" applyBorder="1" applyAlignment="1" applyProtection="1">
      <alignment horizontal="center" vertical="center" shrinkToFit="1" readingOrder="2"/>
    </xf>
    <xf numFmtId="0" fontId="13" fillId="0" borderId="1" xfId="1" applyFont="1" applyBorder="1" applyAlignment="1" applyProtection="1">
      <alignment horizontal="center" vertical="center" readingOrder="2"/>
    </xf>
    <xf numFmtId="0" fontId="13" fillId="2" borderId="1" xfId="1" applyFont="1" applyFill="1" applyBorder="1" applyAlignment="1" applyProtection="1">
      <alignment horizontal="center" vertical="center" readingOrder="2"/>
    </xf>
    <xf numFmtId="49" fontId="3" fillId="2" borderId="5" xfId="1" applyNumberFormat="1" applyFont="1" applyFill="1" applyBorder="1" applyAlignment="1" applyProtection="1">
      <alignment horizontal="center" vertical="center" shrinkToFit="1" readingOrder="2"/>
    </xf>
    <xf numFmtId="49" fontId="3" fillId="2" borderId="6" xfId="1" applyNumberFormat="1" applyFont="1" applyFill="1" applyBorder="1" applyAlignment="1" applyProtection="1">
      <alignment horizontal="center" vertical="center" shrinkToFit="1" readingOrder="2"/>
    </xf>
    <xf numFmtId="0" fontId="8" fillId="3" borderId="8" xfId="1" applyFont="1" applyFill="1" applyBorder="1" applyAlignment="1" applyProtection="1">
      <alignment horizontal="center" vertical="center" readingOrder="2"/>
    </xf>
    <xf numFmtId="0" fontId="18" fillId="2" borderId="1" xfId="1" applyFont="1" applyFill="1" applyBorder="1" applyAlignment="1" applyProtection="1">
      <alignment horizontal="center" vertical="center" wrapText="1" shrinkToFit="1" readingOrder="2"/>
    </xf>
    <xf numFmtId="0" fontId="0" fillId="0" borderId="8" xfId="0" applyBorder="1" applyAlignment="1">
      <alignment horizontal="center" vertical="center" shrinkToFit="1" readingOrder="2"/>
    </xf>
    <xf numFmtId="0" fontId="0" fillId="0" borderId="10" xfId="0" applyBorder="1" applyAlignment="1">
      <alignment horizontal="center" vertical="center" shrinkToFit="1" readingOrder="2"/>
    </xf>
    <xf numFmtId="0" fontId="0" fillId="0" borderId="11" xfId="0" applyBorder="1" applyAlignment="1">
      <alignment horizontal="center" vertical="center" shrinkToFit="1" readingOrder="2"/>
    </xf>
    <xf numFmtId="0" fontId="0" fillId="0" borderId="13" xfId="0" applyBorder="1" applyAlignment="1">
      <alignment horizontal="center" vertical="center" shrinkToFit="1" readingOrder="2"/>
    </xf>
    <xf numFmtId="0" fontId="0" fillId="0" borderId="15" xfId="0" applyBorder="1" applyAlignment="1">
      <alignment horizontal="center" vertical="center" shrinkToFit="1" readingOrder="2"/>
    </xf>
    <xf numFmtId="0" fontId="3" fillId="2" borderId="7" xfId="1" applyFont="1" applyFill="1" applyBorder="1" applyAlignment="1" applyProtection="1">
      <alignment horizontal="center" vertical="center" shrinkToFit="1" readingOrder="2"/>
    </xf>
    <xf numFmtId="0" fontId="3" fillId="2" borderId="9" xfId="1" applyFont="1" applyFill="1" applyBorder="1" applyAlignment="1" applyProtection="1">
      <alignment horizontal="center" vertical="center" shrinkToFit="1" readingOrder="2"/>
    </xf>
    <xf numFmtId="0" fontId="11" fillId="2" borderId="8" xfId="1" applyFont="1" applyFill="1" applyBorder="1" applyAlignment="1" applyProtection="1">
      <alignment horizontal="center" vertical="center" shrinkToFit="1" readingOrder="2"/>
    </xf>
    <xf numFmtId="0" fontId="9" fillId="2" borderId="7" xfId="1" applyFont="1" applyFill="1" applyBorder="1" applyAlignment="1" applyProtection="1">
      <alignment horizontal="center" vertical="center" shrinkToFit="1" readingOrder="2"/>
    </xf>
    <xf numFmtId="0" fontId="7" fillId="7" borderId="1" xfId="2" applyFont="1" applyFill="1" applyBorder="1" applyAlignment="1" applyProtection="1">
      <alignment horizontal="center" vertical="center" readingOrder="2"/>
    </xf>
    <xf numFmtId="0" fontId="7" fillId="5" borderId="1" xfId="2" applyFont="1" applyFill="1" applyBorder="1" applyAlignment="1" applyProtection="1">
      <alignment horizontal="center" vertical="center" readingOrder="2"/>
    </xf>
    <xf numFmtId="49" fontId="7" fillId="2" borderId="8" xfId="2" applyNumberFormat="1" applyFont="1" applyFill="1" applyBorder="1" applyAlignment="1" applyProtection="1">
      <alignment horizontal="center" vertical="center" readingOrder="2"/>
    </xf>
    <xf numFmtId="49" fontId="17" fillId="2" borderId="7" xfId="2" applyNumberFormat="1" applyFont="1" applyFill="1" applyBorder="1" applyAlignment="1" applyProtection="1">
      <alignment horizontal="right" readingOrder="2"/>
    </xf>
    <xf numFmtId="0" fontId="7" fillId="7" borderId="8" xfId="2" applyFont="1" applyFill="1" applyBorder="1" applyAlignment="1" applyProtection="1">
      <alignment horizontal="center" vertical="center" readingOrder="2"/>
    </xf>
    <xf numFmtId="49" fontId="17" fillId="2" borderId="7" xfId="2" applyNumberFormat="1" applyFont="1" applyFill="1" applyBorder="1" applyAlignment="1" applyProtection="1">
      <alignment horizontal="right" shrinkToFit="1" readingOrder="2"/>
    </xf>
    <xf numFmtId="49" fontId="16" fillId="2" borderId="7" xfId="2" applyNumberFormat="1" applyFont="1" applyFill="1" applyBorder="1" applyAlignment="1" applyProtection="1">
      <alignment horizontal="center" readingOrder="2"/>
    </xf>
    <xf numFmtId="0" fontId="7" fillId="5" borderId="8" xfId="2" applyFont="1" applyFill="1" applyBorder="1" applyAlignment="1" applyProtection="1">
      <alignment horizontal="center" vertical="center" readingOrder="2"/>
    </xf>
    <xf numFmtId="49" fontId="16" fillId="2" borderId="7" xfId="2" applyNumberFormat="1" applyFont="1" applyFill="1" applyBorder="1" applyAlignment="1" applyProtection="1">
      <alignment horizontal="center" readingOrder="1"/>
    </xf>
    <xf numFmtId="49" fontId="14" fillId="2" borderId="9" xfId="2" applyNumberFormat="1" applyFont="1" applyFill="1" applyBorder="1" applyAlignment="1" applyProtection="1">
      <alignment horizontal="right" vertical="center" readingOrder="2"/>
    </xf>
    <xf numFmtId="0" fontId="7" fillId="0" borderId="10" xfId="2" applyFont="1" applyFill="1" applyBorder="1" applyAlignment="1" applyProtection="1">
      <alignment horizontal="center" vertical="center" readingOrder="2"/>
    </xf>
    <xf numFmtId="0" fontId="7" fillId="5" borderId="10" xfId="2" applyFont="1" applyFill="1" applyBorder="1" applyAlignment="1" applyProtection="1">
      <alignment horizontal="center" vertical="center" readingOrder="2"/>
    </xf>
    <xf numFmtId="0" fontId="7" fillId="5" borderId="11" xfId="2" applyFont="1" applyFill="1" applyBorder="1" applyAlignment="1" applyProtection="1">
      <alignment horizontal="center" vertical="center" readingOrder="2"/>
    </xf>
    <xf numFmtId="0" fontId="3" fillId="0" borderId="8" xfId="1" applyFont="1" applyBorder="1" applyAlignment="1" applyProtection="1">
      <alignment horizontal="center" vertical="center" readingOrder="2"/>
    </xf>
    <xf numFmtId="0" fontId="3" fillId="0" borderId="10" xfId="1" applyFont="1" applyBorder="1" applyAlignment="1" applyProtection="1">
      <alignment horizontal="center" vertical="center" readingOrder="2"/>
    </xf>
    <xf numFmtId="0" fontId="3" fillId="4" borderId="10" xfId="1" applyFont="1" applyFill="1" applyBorder="1" applyAlignment="1" applyProtection="1">
      <alignment horizontal="center" vertical="center" readingOrder="2"/>
    </xf>
    <xf numFmtId="0" fontId="3" fillId="0" borderId="11" xfId="1" applyFont="1" applyBorder="1" applyAlignment="1" applyProtection="1">
      <alignment horizontal="center" vertical="center" readingOrder="2"/>
    </xf>
    <xf numFmtId="0" fontId="21" fillId="0" borderId="0" xfId="0" applyFont="1" applyAlignment="1">
      <alignment horizontal="right"/>
    </xf>
    <xf numFmtId="0" fontId="13" fillId="2" borderId="8" xfId="1" applyFont="1" applyFill="1" applyBorder="1" applyAlignment="1" applyProtection="1">
      <alignment horizontal="center" vertical="center" readingOrder="2"/>
    </xf>
    <xf numFmtId="0" fontId="13" fillId="2" borderId="10" xfId="1" applyFont="1" applyFill="1" applyBorder="1" applyAlignment="1" applyProtection="1">
      <alignment horizontal="center" vertical="center" readingOrder="2"/>
    </xf>
    <xf numFmtId="0" fontId="13" fillId="2" borderId="11" xfId="1" applyFont="1" applyFill="1" applyBorder="1" applyAlignment="1" applyProtection="1">
      <alignment horizontal="center" vertical="center" readingOrder="2"/>
    </xf>
    <xf numFmtId="0" fontId="8" fillId="5" borderId="8" xfId="1" applyFont="1" applyFill="1" applyBorder="1" applyAlignment="1" applyProtection="1">
      <alignment horizontal="center" vertical="center" readingOrder="2"/>
    </xf>
    <xf numFmtId="0" fontId="0" fillId="3" borderId="0" xfId="0" applyFill="1"/>
    <xf numFmtId="0" fontId="8" fillId="8" borderId="1" xfId="1" applyFont="1" applyFill="1" applyBorder="1" applyAlignment="1" applyProtection="1">
      <alignment horizontal="center" vertical="center" readingOrder="2"/>
    </xf>
    <xf numFmtId="0" fontId="8" fillId="8" borderId="8" xfId="1" applyFont="1" applyFill="1" applyBorder="1" applyAlignment="1" applyProtection="1">
      <alignment horizontal="center" vertical="center" readingOrder="2"/>
    </xf>
    <xf numFmtId="0" fontId="8" fillId="9" borderId="10" xfId="1" applyFont="1" applyFill="1" applyBorder="1" applyAlignment="1" applyProtection="1">
      <alignment horizontal="center" vertical="center" readingOrder="2"/>
    </xf>
    <xf numFmtId="0" fontId="8" fillId="9" borderId="11" xfId="1" applyFont="1" applyFill="1" applyBorder="1" applyAlignment="1" applyProtection="1">
      <alignment horizontal="center" vertical="center" readingOrder="2"/>
    </xf>
    <xf numFmtId="0" fontId="8" fillId="3" borderId="13" xfId="1" applyFont="1" applyFill="1" applyBorder="1" applyAlignment="1" applyProtection="1">
      <alignment horizontal="center" vertical="center" readingOrder="2"/>
    </xf>
    <xf numFmtId="0" fontId="8" fillId="3" borderId="15" xfId="1" applyFont="1" applyFill="1" applyBorder="1" applyAlignment="1" applyProtection="1">
      <alignment horizontal="center" vertical="center" readingOrder="2"/>
    </xf>
    <xf numFmtId="0" fontId="25" fillId="0" borderId="1" xfId="0" applyFont="1" applyBorder="1" applyAlignment="1">
      <alignment horizontal="center" vertical="center" shrinkToFit="1" readingOrder="2"/>
    </xf>
    <xf numFmtId="0" fontId="30" fillId="0" borderId="8" xfId="0" applyFont="1" applyBorder="1" applyAlignment="1">
      <alignment horizontal="center" vertical="center" shrinkToFit="1" readingOrder="2"/>
    </xf>
    <xf numFmtId="0" fontId="30" fillId="0" borderId="11" xfId="0" applyFont="1" applyBorder="1" applyAlignment="1">
      <alignment horizontal="center" vertical="center" shrinkToFit="1" readingOrder="2"/>
    </xf>
    <xf numFmtId="0" fontId="31" fillId="0" borderId="1" xfId="0" applyFont="1" applyBorder="1" applyAlignment="1">
      <alignment horizontal="center" vertical="center" shrinkToFit="1" readingOrder="2"/>
    </xf>
    <xf numFmtId="0" fontId="31" fillId="0" borderId="8" xfId="0" applyFont="1" applyBorder="1" applyAlignment="1">
      <alignment horizontal="center" vertical="center" shrinkToFit="1" readingOrder="2"/>
    </xf>
    <xf numFmtId="0" fontId="31" fillId="0" borderId="10" xfId="0" applyFont="1" applyBorder="1" applyAlignment="1">
      <alignment horizontal="center" vertical="center" shrinkToFit="1" readingOrder="2"/>
    </xf>
    <xf numFmtId="0" fontId="31" fillId="0" borderId="11" xfId="0" applyFont="1" applyBorder="1" applyAlignment="1">
      <alignment horizontal="center" vertical="center" shrinkToFit="1" readingOrder="2"/>
    </xf>
    <xf numFmtId="0" fontId="32" fillId="3" borderId="13" xfId="1" applyFont="1" applyFill="1" applyBorder="1" applyAlignment="1" applyProtection="1">
      <alignment horizontal="center" vertical="center" readingOrder="2"/>
    </xf>
    <xf numFmtId="0" fontId="0" fillId="0" borderId="28" xfId="0" applyBorder="1" applyAlignment="1">
      <alignment horizontal="center" vertical="center" shrinkToFit="1" readingOrder="2"/>
    </xf>
    <xf numFmtId="0" fontId="0" fillId="0" borderId="29" xfId="0" applyBorder="1" applyAlignment="1">
      <alignment horizontal="center" vertical="center" shrinkToFit="1" readingOrder="2"/>
    </xf>
    <xf numFmtId="0" fontId="3" fillId="0" borderId="13" xfId="1" applyFont="1" applyBorder="1" applyAlignment="1" applyProtection="1">
      <alignment horizontal="center" vertical="center" readingOrder="2"/>
    </xf>
    <xf numFmtId="0" fontId="3" fillId="0" borderId="15" xfId="1" applyFont="1" applyBorder="1" applyAlignment="1" applyProtection="1">
      <alignment horizontal="center" vertical="center" readingOrder="2"/>
    </xf>
    <xf numFmtId="0" fontId="33" fillId="2" borderId="10" xfId="1" applyFont="1" applyFill="1" applyBorder="1" applyAlignment="1" applyProtection="1">
      <alignment horizontal="center" vertical="center" readingOrder="2"/>
    </xf>
    <xf numFmtId="0" fontId="1" fillId="0" borderId="8" xfId="0" applyFont="1" applyBorder="1" applyAlignment="1">
      <alignment horizontal="center" vertical="center" shrinkToFit="1" readingOrder="2"/>
    </xf>
    <xf numFmtId="0" fontId="2" fillId="0" borderId="0" xfId="1" applyAlignment="1" applyProtection="1">
      <alignment readingOrder="2"/>
    </xf>
    <xf numFmtId="0" fontId="13" fillId="2" borderId="1" xfId="1" applyFont="1" applyFill="1" applyBorder="1" applyAlignment="1" applyProtection="1">
      <alignment horizontal="center" vertical="center" readingOrder="2"/>
    </xf>
    <xf numFmtId="2" fontId="36" fillId="10" borderId="7" xfId="0" applyNumberFormat="1" applyFont="1" applyFill="1" applyBorder="1" applyAlignment="1">
      <alignment horizontal="right" vertical="center" shrinkToFit="1"/>
    </xf>
    <xf numFmtId="0" fontId="2" fillId="0" borderId="0" xfId="1" applyAlignment="1" applyProtection="1">
      <alignment horizontal="center" vertical="center" readingOrder="2"/>
    </xf>
    <xf numFmtId="0" fontId="0" fillId="0" borderId="0" xfId="0" applyBorder="1"/>
    <xf numFmtId="0" fontId="0" fillId="0" borderId="1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36" fillId="10" borderId="4" xfId="0" applyNumberFormat="1" applyFont="1" applyFill="1" applyBorder="1" applyAlignment="1">
      <alignment horizontal="right" vertical="center" shrinkToFit="1"/>
    </xf>
    <xf numFmtId="2" fontId="36" fillId="10" borderId="5" xfId="0" applyNumberFormat="1" applyFont="1" applyFill="1" applyBorder="1" applyAlignment="1">
      <alignment horizontal="right" vertical="center" shrinkToFit="1"/>
    </xf>
    <xf numFmtId="2" fontId="36" fillId="10" borderId="6" xfId="0" applyNumberFormat="1" applyFont="1" applyFill="1" applyBorder="1" applyAlignment="1">
      <alignment horizontal="right" vertical="center" shrinkToFit="1"/>
    </xf>
    <xf numFmtId="0" fontId="0" fillId="0" borderId="8" xfId="0" applyBorder="1" applyAlignment="1">
      <alignment horizontal="center"/>
    </xf>
    <xf numFmtId="2" fontId="36" fillId="10" borderId="17" xfId="0" applyNumberFormat="1" applyFont="1" applyFill="1" applyBorder="1" applyAlignment="1">
      <alignment horizontal="right" vertical="center" shrinkToFit="1"/>
    </xf>
    <xf numFmtId="0" fontId="16" fillId="6" borderId="0" xfId="3" applyFont="1" applyFill="1" applyAlignment="1">
      <alignment horizontal="center" readingOrder="2"/>
    </xf>
    <xf numFmtId="1" fontId="16" fillId="0" borderId="1" xfId="2" applyNumberFormat="1" applyFont="1" applyFill="1" applyBorder="1" applyAlignment="1" applyProtection="1">
      <alignment horizontal="center" vertical="center" readingOrder="2"/>
      <protection locked="0"/>
    </xf>
    <xf numFmtId="1" fontId="39" fillId="2" borderId="1" xfId="0" applyNumberFormat="1" applyFont="1" applyFill="1" applyBorder="1" applyAlignment="1">
      <alignment horizontal="center" vertical="center"/>
    </xf>
    <xf numFmtId="0" fontId="13" fillId="2" borderId="5" xfId="1" applyFont="1" applyFill="1" applyBorder="1" applyAlignment="1" applyProtection="1">
      <alignment horizontal="center" vertical="center" readingOrder="2"/>
    </xf>
    <xf numFmtId="0" fontId="13" fillId="2" borderId="1" xfId="1" applyFont="1" applyFill="1" applyBorder="1" applyAlignment="1" applyProtection="1">
      <alignment horizontal="center" vertical="center" readingOrder="2"/>
    </xf>
    <xf numFmtId="2" fontId="36" fillId="10" borderId="14" xfId="0" applyNumberFormat="1" applyFont="1" applyFill="1" applyBorder="1" applyAlignment="1">
      <alignment horizontal="right" vertical="center" shrinkToFit="1"/>
    </xf>
    <xf numFmtId="0" fontId="3" fillId="14" borderId="1" xfId="1" applyFont="1" applyFill="1" applyBorder="1" applyAlignment="1" applyProtection="1">
      <alignment horizontal="center" vertical="center" readingOrder="2"/>
    </xf>
    <xf numFmtId="0" fontId="3" fillId="14" borderId="10" xfId="1" applyFont="1" applyFill="1" applyBorder="1" applyAlignment="1" applyProtection="1">
      <alignment horizontal="center" vertical="center" readingOrder="2"/>
    </xf>
    <xf numFmtId="0" fontId="13" fillId="2" borderId="13" xfId="1" applyFont="1" applyFill="1" applyBorder="1" applyAlignment="1" applyProtection="1">
      <alignment horizontal="center" vertical="center" readingOrder="2"/>
    </xf>
    <xf numFmtId="0" fontId="13" fillId="2" borderId="15" xfId="1" applyFont="1" applyFill="1" applyBorder="1" applyAlignment="1" applyProtection="1">
      <alignment horizontal="center" vertical="center" readingOrder="2"/>
    </xf>
    <xf numFmtId="0" fontId="13" fillId="0" borderId="10" xfId="1" applyFont="1" applyBorder="1" applyAlignment="1" applyProtection="1">
      <alignment horizontal="center" vertical="center" readingOrder="2"/>
    </xf>
    <xf numFmtId="0" fontId="13" fillId="0" borderId="5" xfId="1" applyFont="1" applyBorder="1" applyAlignment="1" applyProtection="1">
      <alignment horizontal="center" vertical="center" readingOrder="2"/>
    </xf>
    <xf numFmtId="0" fontId="13" fillId="2" borderId="6" xfId="1" applyFont="1" applyFill="1" applyBorder="1" applyAlignment="1" applyProtection="1">
      <alignment horizontal="center" vertical="center" readingOrder="2"/>
    </xf>
    <xf numFmtId="0" fontId="0" fillId="0" borderId="0" xfId="0" applyFill="1" applyBorder="1" applyAlignment="1">
      <alignment horizontal="center"/>
    </xf>
    <xf numFmtId="1" fontId="40" fillId="0" borderId="11" xfId="4" applyNumberFormat="1" applyFont="1" applyBorder="1" applyAlignment="1" applyProtection="1">
      <alignment horizontal="center" vertical="center" readingOrder="2"/>
      <protection locked="0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1" fontId="0" fillId="0" borderId="3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16" fillId="0" borderId="7" xfId="3" applyFont="1" applyBorder="1" applyAlignment="1">
      <alignment readingOrder="2"/>
    </xf>
    <xf numFmtId="0" fontId="33" fillId="0" borderId="7" xfId="3" applyFont="1" applyBorder="1" applyAlignment="1">
      <alignment readingOrder="2"/>
    </xf>
    <xf numFmtId="2" fontId="16" fillId="0" borderId="7" xfId="0" applyNumberFormat="1" applyFont="1" applyFill="1" applyBorder="1" applyAlignment="1">
      <alignment readingOrder="2"/>
    </xf>
    <xf numFmtId="2" fontId="36" fillId="10" borderId="9" xfId="0" applyNumberFormat="1" applyFont="1" applyFill="1" applyBorder="1" applyAlignment="1">
      <alignment horizontal="right" vertical="center" shrinkToFit="1"/>
    </xf>
    <xf numFmtId="0" fontId="0" fillId="0" borderId="10" xfId="0" applyBorder="1" applyAlignment="1">
      <alignment horizontal="center"/>
    </xf>
    <xf numFmtId="0" fontId="47" fillId="0" borderId="0" xfId="5"/>
    <xf numFmtId="0" fontId="47" fillId="0" borderId="0" xfId="5" applyBorder="1"/>
    <xf numFmtId="0" fontId="42" fillId="0" borderId="0" xfId="5" applyFont="1" applyAlignment="1">
      <alignment horizontal="center" vertical="center"/>
    </xf>
    <xf numFmtId="0" fontId="43" fillId="0" borderId="0" xfId="5" applyFont="1"/>
    <xf numFmtId="0" fontId="46" fillId="0" borderId="0" xfId="5" applyFont="1" applyBorder="1" applyAlignment="1">
      <alignment horizontal="right"/>
    </xf>
    <xf numFmtId="0" fontId="33" fillId="12" borderId="1" xfId="3" applyFont="1" applyFill="1" applyBorder="1" applyAlignment="1">
      <alignment horizontal="center" readingOrder="2"/>
    </xf>
    <xf numFmtId="0" fontId="33" fillId="12" borderId="8" xfId="3" applyFont="1" applyFill="1" applyBorder="1" applyAlignment="1">
      <alignment horizontal="center" readingOrder="2"/>
    </xf>
    <xf numFmtId="0" fontId="0" fillId="0" borderId="1" xfId="0" applyBorder="1" applyAlignment="1"/>
    <xf numFmtId="0" fontId="0" fillId="0" borderId="8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48" fillId="0" borderId="0" xfId="5" applyFont="1" applyBorder="1"/>
    <xf numFmtId="2" fontId="36" fillId="10" borderId="0" xfId="0" applyNumberFormat="1" applyFont="1" applyFill="1" applyBorder="1" applyAlignment="1">
      <alignment horizontal="right" vertical="center" shrinkToFit="1"/>
    </xf>
    <xf numFmtId="0" fontId="0" fillId="0" borderId="31" xfId="0" applyBorder="1" applyAlignment="1">
      <alignment horizontal="center"/>
    </xf>
    <xf numFmtId="0" fontId="16" fillId="12" borderId="5" xfId="3" applyFont="1" applyFill="1" applyBorder="1" applyAlignment="1">
      <alignment horizontal="center" readingOrder="2"/>
    </xf>
    <xf numFmtId="0" fontId="16" fillId="12" borderId="6" xfId="3" applyFont="1" applyFill="1" applyBorder="1" applyAlignment="1">
      <alignment horizontal="center" readingOrder="2"/>
    </xf>
    <xf numFmtId="2" fontId="16" fillId="12" borderId="4" xfId="0" applyNumberFormat="1" applyFont="1" applyFill="1" applyBorder="1" applyAlignment="1">
      <alignment readingOrder="2"/>
    </xf>
    <xf numFmtId="2" fontId="49" fillId="6" borderId="7" xfId="0" applyNumberFormat="1" applyFont="1" applyFill="1" applyBorder="1" applyAlignment="1">
      <alignment readingOrder="2"/>
    </xf>
    <xf numFmtId="2" fontId="49" fillId="6" borderId="9" xfId="0" applyNumberFormat="1" applyFont="1" applyFill="1" applyBorder="1" applyAlignment="1">
      <alignment readingOrder="2"/>
    </xf>
    <xf numFmtId="0" fontId="49" fillId="0" borderId="7" xfId="3" applyFont="1" applyBorder="1" applyAlignment="1">
      <alignment readingOrder="2"/>
    </xf>
    <xf numFmtId="0" fontId="49" fillId="0" borderId="7" xfId="3" applyFont="1" applyFill="1" applyBorder="1" applyAlignment="1">
      <alignment readingOrder="2"/>
    </xf>
    <xf numFmtId="0" fontId="49" fillId="6" borderId="7" xfId="3" applyFont="1" applyFill="1" applyBorder="1" applyAlignment="1">
      <alignment readingOrder="2"/>
    </xf>
    <xf numFmtId="0" fontId="49" fillId="6" borderId="9" xfId="3" applyFont="1" applyFill="1" applyBorder="1" applyAlignment="1">
      <alignment readingOrder="2"/>
    </xf>
    <xf numFmtId="0" fontId="47" fillId="0" borderId="0" xfId="5" applyBorder="1" applyAlignment="1"/>
    <xf numFmtId="0" fontId="45" fillId="0" borderId="0" xfId="5" applyFont="1" applyBorder="1" applyAlignment="1">
      <alignment horizontal="right" vertical="top"/>
    </xf>
    <xf numFmtId="0" fontId="44" fillId="0" borderId="0" xfId="5" applyFont="1" applyBorder="1" applyAlignment="1">
      <alignment horizontal="left"/>
    </xf>
    <xf numFmtId="0" fontId="52" fillId="0" borderId="0" xfId="5" applyFont="1" applyBorder="1" applyAlignment="1">
      <alignment vertical="top"/>
    </xf>
    <xf numFmtId="0" fontId="53" fillId="0" borderId="0" xfId="5" applyFont="1" applyBorder="1" applyAlignment="1">
      <alignment horizontal="right" vertical="top"/>
    </xf>
    <xf numFmtId="164" fontId="50" fillId="6" borderId="2" xfId="3" applyNumberFormat="1" applyFont="1" applyFill="1" applyBorder="1" applyAlignment="1">
      <alignment horizontal="center" readingOrder="2"/>
    </xf>
    <xf numFmtId="164" fontId="54" fillId="11" borderId="2" xfId="3" applyNumberFormat="1" applyFont="1" applyFill="1" applyBorder="1" applyAlignment="1">
      <alignment horizontal="center" vertical="center" readingOrder="2"/>
    </xf>
    <xf numFmtId="164" fontId="55" fillId="11" borderId="2" xfId="3" applyNumberFormat="1" applyFont="1" applyFill="1" applyBorder="1" applyAlignment="1">
      <alignment horizontal="center" readingOrder="2"/>
    </xf>
    <xf numFmtId="164" fontId="50" fillId="6" borderId="35" xfId="3" applyNumberFormat="1" applyFont="1" applyFill="1" applyBorder="1" applyAlignment="1">
      <alignment horizontal="center" readingOrder="2"/>
    </xf>
    <xf numFmtId="164" fontId="50" fillId="6" borderId="0" xfId="3" applyNumberFormat="1" applyFont="1" applyFill="1" applyAlignment="1">
      <alignment horizontal="center" readingOrder="2"/>
    </xf>
    <xf numFmtId="164" fontId="50" fillId="12" borderId="6" xfId="3" applyNumberFormat="1" applyFont="1" applyFill="1" applyBorder="1" applyAlignment="1">
      <alignment horizontal="center" vertical="center" readingOrder="2"/>
    </xf>
    <xf numFmtId="164" fontId="50" fillId="6" borderId="8" xfId="3" applyNumberFormat="1" applyFont="1" applyFill="1" applyBorder="1" applyAlignment="1">
      <alignment horizontal="center" readingOrder="2"/>
    </xf>
    <xf numFmtId="164" fontId="50" fillId="6" borderId="11" xfId="3" applyNumberFormat="1" applyFont="1" applyFill="1" applyBorder="1" applyAlignment="1">
      <alignment horizontal="center" readingOrder="2"/>
    </xf>
    <xf numFmtId="164" fontId="50" fillId="0" borderId="8" xfId="3" applyNumberFormat="1" applyFont="1" applyBorder="1" applyAlignment="1">
      <alignment horizontal="center" readingOrder="2"/>
    </xf>
    <xf numFmtId="164" fontId="50" fillId="0" borderId="8" xfId="3" applyNumberFormat="1" applyFont="1" applyFill="1" applyBorder="1" applyAlignment="1">
      <alignment horizontal="center" readingOrder="2"/>
    </xf>
    <xf numFmtId="164" fontId="50" fillId="0" borderId="8" xfId="0" applyNumberFormat="1" applyFont="1" applyFill="1" applyBorder="1" applyAlignment="1">
      <alignment horizontal="center" readingOrder="2"/>
    </xf>
    <xf numFmtId="164" fontId="50" fillId="6" borderId="1" xfId="3" applyNumberFormat="1" applyFont="1" applyFill="1" applyBorder="1" applyAlignment="1">
      <alignment horizontal="center" readingOrder="2"/>
    </xf>
    <xf numFmtId="164" fontId="50" fillId="6" borderId="10" xfId="3" applyNumberFormat="1" applyFont="1" applyFill="1" applyBorder="1" applyAlignment="1">
      <alignment horizontal="center" readingOrder="2"/>
    </xf>
    <xf numFmtId="0" fontId="16" fillId="15" borderId="0" xfId="3" applyFont="1" applyFill="1" applyBorder="1" applyAlignment="1">
      <alignment vertical="center" wrapText="1" readingOrder="2"/>
    </xf>
    <xf numFmtId="0" fontId="16" fillId="15" borderId="0" xfId="3" applyFont="1" applyFill="1" applyAlignment="1">
      <alignment horizontal="center" readingOrder="2"/>
    </xf>
    <xf numFmtId="1" fontId="16" fillId="16" borderId="11" xfId="3" applyNumberFormat="1" applyFont="1" applyFill="1" applyBorder="1" applyAlignment="1">
      <alignment horizontal="center" readingOrder="2"/>
    </xf>
    <xf numFmtId="1" fontId="16" fillId="16" borderId="6" xfId="3" applyNumberFormat="1" applyFont="1" applyFill="1" applyBorder="1" applyAlignment="1">
      <alignment horizontal="center" readingOrder="2"/>
    </xf>
    <xf numFmtId="1" fontId="16" fillId="16" borderId="8" xfId="3" applyNumberFormat="1" applyFont="1" applyFill="1" applyBorder="1" applyAlignment="1">
      <alignment horizontal="center" readingOrder="2"/>
    </xf>
    <xf numFmtId="0" fontId="0" fillId="15" borderId="0" xfId="0" applyFill="1"/>
    <xf numFmtId="0" fontId="13" fillId="2" borderId="7" xfId="1" applyFont="1" applyFill="1" applyBorder="1" applyAlignment="1" applyProtection="1">
      <alignment horizontal="center" vertical="center" shrinkToFit="1" readingOrder="2"/>
    </xf>
    <xf numFmtId="0" fontId="13" fillId="2" borderId="9" xfId="1" applyFont="1" applyFill="1" applyBorder="1" applyAlignment="1" applyProtection="1">
      <alignment horizontal="center" vertical="center" shrinkToFit="1" readingOrder="2"/>
    </xf>
    <xf numFmtId="0" fontId="0" fillId="0" borderId="0" xfId="0" applyAlignment="1">
      <alignment horizontal="center"/>
    </xf>
    <xf numFmtId="49" fontId="13" fillId="2" borderId="5" xfId="1" applyNumberFormat="1" applyFont="1" applyFill="1" applyBorder="1" applyAlignment="1" applyProtection="1">
      <alignment horizontal="center" vertical="center" wrapText="1" readingOrder="2"/>
    </xf>
    <xf numFmtId="49" fontId="13" fillId="2" borderId="1" xfId="1" applyNumberFormat="1" applyFont="1" applyFill="1" applyBorder="1" applyAlignment="1" applyProtection="1">
      <alignment horizontal="center" vertical="center" wrapText="1" readingOrder="2"/>
    </xf>
    <xf numFmtId="0" fontId="21" fillId="0" borderId="0" xfId="0" applyFont="1" applyAlignment="1">
      <alignment horizontal="right" readingOrder="2"/>
    </xf>
    <xf numFmtId="0" fontId="28" fillId="0" borderId="12" xfId="1" applyFont="1" applyFill="1" applyBorder="1" applyAlignment="1" applyProtection="1">
      <alignment horizontal="center" vertical="center" readingOrder="2"/>
    </xf>
    <xf numFmtId="0" fontId="13" fillId="2" borderId="4" xfId="1" applyFont="1" applyFill="1" applyBorder="1" applyAlignment="1" applyProtection="1">
      <alignment horizontal="center" vertical="center" readingOrder="2"/>
    </xf>
    <xf numFmtId="0" fontId="13" fillId="2" borderId="7" xfId="1" applyFont="1" applyFill="1" applyBorder="1" applyAlignment="1" applyProtection="1">
      <alignment horizontal="center" vertical="center" readingOrder="2"/>
    </xf>
    <xf numFmtId="49" fontId="19" fillId="2" borderId="26" xfId="2" applyNumberFormat="1" applyFont="1" applyFill="1" applyBorder="1" applyAlignment="1" applyProtection="1">
      <alignment horizontal="right" vertical="center" wrapText="1" readingOrder="2"/>
    </xf>
    <xf numFmtId="49" fontId="19" fillId="2" borderId="27" xfId="2" applyNumberFormat="1" applyFont="1" applyFill="1" applyBorder="1" applyAlignment="1" applyProtection="1">
      <alignment horizontal="right" vertical="center" readingOrder="2"/>
    </xf>
    <xf numFmtId="0" fontId="13" fillId="2" borderId="5" xfId="1" applyFont="1" applyFill="1" applyBorder="1" applyAlignment="1" applyProtection="1">
      <alignment horizontal="center" vertical="center" wrapText="1" readingOrder="2"/>
    </xf>
    <xf numFmtId="0" fontId="13" fillId="2" borderId="1" xfId="1" applyFont="1" applyFill="1" applyBorder="1" applyAlignment="1" applyProtection="1">
      <alignment horizontal="center" vertical="center" wrapText="1" readingOrder="2"/>
    </xf>
    <xf numFmtId="0" fontId="13" fillId="2" borderId="5" xfId="1" applyFont="1" applyFill="1" applyBorder="1" applyAlignment="1" applyProtection="1">
      <alignment horizontal="center" vertical="center" wrapText="1" shrinkToFit="1" readingOrder="2"/>
    </xf>
    <xf numFmtId="0" fontId="13" fillId="2" borderId="1" xfId="1" applyFont="1" applyFill="1" applyBorder="1" applyAlignment="1" applyProtection="1">
      <alignment horizontal="center" vertical="center" wrapText="1" shrinkToFit="1" readingOrder="2"/>
    </xf>
    <xf numFmtId="49" fontId="5" fillId="2" borderId="6" xfId="1" applyNumberFormat="1" applyFont="1" applyFill="1" applyBorder="1" applyAlignment="1" applyProtection="1">
      <alignment horizontal="center" vertical="center" wrapText="1" readingOrder="2"/>
    </xf>
    <xf numFmtId="49" fontId="5" fillId="2" borderId="8" xfId="1" applyNumberFormat="1" applyFont="1" applyFill="1" applyBorder="1" applyAlignment="1" applyProtection="1">
      <alignment horizontal="center" vertical="center" wrapText="1" readingOrder="2"/>
    </xf>
    <xf numFmtId="0" fontId="11" fillId="2" borderId="7" xfId="1" applyFont="1" applyFill="1" applyBorder="1" applyAlignment="1" applyProtection="1">
      <alignment horizontal="center" vertical="center" wrapText="1" readingOrder="2"/>
    </xf>
    <xf numFmtId="0" fontId="3" fillId="2" borderId="1" xfId="1" applyFont="1" applyFill="1" applyBorder="1" applyAlignment="1" applyProtection="1">
      <alignment horizontal="center" vertical="center" shrinkToFit="1" readingOrder="2"/>
    </xf>
    <xf numFmtId="49" fontId="13" fillId="2" borderId="6" xfId="1" applyNumberFormat="1" applyFont="1" applyFill="1" applyBorder="1" applyAlignment="1" applyProtection="1">
      <alignment horizontal="center" vertical="center" wrapText="1" readingOrder="2"/>
    </xf>
    <xf numFmtId="49" fontId="13" fillId="2" borderId="8" xfId="1" applyNumberFormat="1" applyFont="1" applyFill="1" applyBorder="1" applyAlignment="1" applyProtection="1">
      <alignment horizontal="center" vertical="center" wrapText="1" readingOrder="2"/>
    </xf>
    <xf numFmtId="0" fontId="23" fillId="6" borderId="10" xfId="1" applyFont="1" applyFill="1" applyBorder="1" applyAlignment="1" applyProtection="1">
      <alignment horizontal="center" vertical="center" readingOrder="2"/>
    </xf>
    <xf numFmtId="0" fontId="3" fillId="2" borderId="1" xfId="1" applyFont="1" applyFill="1" applyBorder="1" applyAlignment="1" applyProtection="1">
      <alignment horizontal="right" vertical="center" readingOrder="2"/>
    </xf>
    <xf numFmtId="0" fontId="3" fillId="2" borderId="10" xfId="1" applyFont="1" applyFill="1" applyBorder="1" applyAlignment="1" applyProtection="1">
      <alignment horizontal="right" vertical="center" readingOrder="2"/>
    </xf>
    <xf numFmtId="0" fontId="11" fillId="2" borderId="9" xfId="1" applyFont="1" applyFill="1" applyBorder="1" applyAlignment="1" applyProtection="1">
      <alignment horizontal="center" vertical="center" wrapText="1" readingOrder="2"/>
    </xf>
    <xf numFmtId="0" fontId="3" fillId="2" borderId="10" xfId="1" applyFont="1" applyFill="1" applyBorder="1" applyAlignment="1" applyProtection="1">
      <alignment horizontal="center" vertical="center" shrinkToFit="1" readingOrder="2"/>
    </xf>
    <xf numFmtId="0" fontId="3" fillId="2" borderId="18" xfId="1" applyFont="1" applyFill="1" applyBorder="1" applyAlignment="1" applyProtection="1">
      <alignment horizontal="right" vertical="center" wrapText="1" readingOrder="2"/>
    </xf>
    <xf numFmtId="0" fontId="3" fillId="2" borderId="19" xfId="1" applyFont="1" applyFill="1" applyBorder="1" applyAlignment="1" applyProtection="1">
      <alignment horizontal="right" vertical="center" readingOrder="2"/>
    </xf>
    <xf numFmtId="0" fontId="3" fillId="2" borderId="20" xfId="1" applyFont="1" applyFill="1" applyBorder="1" applyAlignment="1" applyProtection="1">
      <alignment horizontal="right" vertical="center" readingOrder="2"/>
    </xf>
    <xf numFmtId="0" fontId="3" fillId="2" borderId="21" xfId="1" applyFont="1" applyFill="1" applyBorder="1" applyAlignment="1" applyProtection="1">
      <alignment horizontal="right" vertical="center" readingOrder="2"/>
    </xf>
    <xf numFmtId="0" fontId="3" fillId="2" borderId="22" xfId="1" applyFont="1" applyFill="1" applyBorder="1" applyAlignment="1" applyProtection="1">
      <alignment horizontal="right" vertical="center" readingOrder="2"/>
    </xf>
    <xf numFmtId="0" fontId="3" fillId="2" borderId="23" xfId="1" applyFont="1" applyFill="1" applyBorder="1" applyAlignment="1" applyProtection="1">
      <alignment horizontal="right" vertical="center" readingOrder="2"/>
    </xf>
    <xf numFmtId="49" fontId="5" fillId="2" borderId="5" xfId="1" applyNumberFormat="1" applyFont="1" applyFill="1" applyBorder="1" applyAlignment="1" applyProtection="1">
      <alignment horizontal="center" vertical="center" wrapText="1" readingOrder="2"/>
    </xf>
    <xf numFmtId="49" fontId="5" fillId="2" borderId="1" xfId="1" applyNumberFormat="1" applyFont="1" applyFill="1" applyBorder="1" applyAlignment="1" applyProtection="1">
      <alignment horizontal="center" vertical="center" wrapText="1" readingOrder="2"/>
    </xf>
    <xf numFmtId="49" fontId="4" fillId="2" borderId="5" xfId="1" applyNumberFormat="1" applyFont="1" applyFill="1" applyBorder="1" applyAlignment="1" applyProtection="1">
      <alignment horizontal="center" vertical="center" wrapText="1" readingOrder="2"/>
    </xf>
    <xf numFmtId="49" fontId="4" fillId="2" borderId="1" xfId="1" applyNumberFormat="1" applyFont="1" applyFill="1" applyBorder="1" applyAlignment="1" applyProtection="1">
      <alignment horizontal="center" vertical="center" wrapText="1" readingOrder="2"/>
    </xf>
    <xf numFmtId="49" fontId="3" fillId="2" borderId="6" xfId="1" applyNumberFormat="1" applyFont="1" applyFill="1" applyBorder="1" applyAlignment="1" applyProtection="1">
      <alignment horizontal="center" vertical="center" wrapText="1" readingOrder="2"/>
    </xf>
    <xf numFmtId="49" fontId="3" fillId="2" borderId="8" xfId="1" applyNumberFormat="1" applyFont="1" applyFill="1" applyBorder="1" applyAlignment="1" applyProtection="1">
      <alignment horizontal="center" vertical="center" wrapText="1" readingOrder="2"/>
    </xf>
    <xf numFmtId="0" fontId="3" fillId="2" borderId="7" xfId="1" applyFont="1" applyFill="1" applyBorder="1" applyAlignment="1" applyProtection="1">
      <alignment horizontal="center" vertical="center" wrapText="1" shrinkToFit="1" readingOrder="2"/>
    </xf>
    <xf numFmtId="0" fontId="3" fillId="2" borderId="9" xfId="1" applyFont="1" applyFill="1" applyBorder="1" applyAlignment="1" applyProtection="1">
      <alignment horizontal="center" vertical="center" wrapText="1" shrinkToFit="1" readingOrder="2"/>
    </xf>
    <xf numFmtId="0" fontId="23" fillId="6" borderId="1" xfId="1" applyFont="1" applyFill="1" applyBorder="1" applyAlignment="1" applyProtection="1">
      <alignment horizontal="center" vertical="center" readingOrder="2"/>
    </xf>
    <xf numFmtId="0" fontId="3" fillId="2" borderId="7" xfId="1" applyFont="1" applyFill="1" applyBorder="1" applyAlignment="1" applyProtection="1">
      <alignment horizontal="right" vertical="center" readingOrder="2"/>
    </xf>
    <xf numFmtId="0" fontId="3" fillId="2" borderId="7" xfId="1" applyFont="1" applyFill="1" applyBorder="1" applyAlignment="1" applyProtection="1">
      <alignment horizontal="center" vertical="center" wrapText="1" readingOrder="2"/>
    </xf>
    <xf numFmtId="0" fontId="3" fillId="2" borderId="9" xfId="1" applyFont="1" applyFill="1" applyBorder="1" applyAlignment="1" applyProtection="1">
      <alignment horizontal="center" vertical="center" wrapText="1" readingOrder="2"/>
    </xf>
    <xf numFmtId="49" fontId="3" fillId="2" borderId="5" xfId="1" applyNumberFormat="1" applyFont="1" applyFill="1" applyBorder="1" applyAlignment="1" applyProtection="1">
      <alignment horizontal="center" vertical="center" wrapText="1" readingOrder="2"/>
    </xf>
    <xf numFmtId="49" fontId="3" fillId="2" borderId="1" xfId="1" applyNumberFormat="1" applyFont="1" applyFill="1" applyBorder="1" applyAlignment="1" applyProtection="1">
      <alignment horizontal="center" vertical="center" wrapText="1" readingOrder="2"/>
    </xf>
    <xf numFmtId="0" fontId="3" fillId="2" borderId="14" xfId="1" applyFont="1" applyFill="1" applyBorder="1" applyAlignment="1" applyProtection="1">
      <alignment horizontal="center" vertical="center" wrapText="1" shrinkToFit="1" readingOrder="2"/>
    </xf>
    <xf numFmtId="0" fontId="23" fillId="6" borderId="13" xfId="1" applyFont="1" applyFill="1" applyBorder="1" applyAlignment="1" applyProtection="1">
      <alignment horizontal="center" vertical="center" readingOrder="2"/>
    </xf>
    <xf numFmtId="0" fontId="3" fillId="2" borderId="14" xfId="1" applyFont="1" applyFill="1" applyBorder="1" applyAlignment="1" applyProtection="1">
      <alignment horizontal="center" vertical="center" wrapText="1" readingOrder="2"/>
    </xf>
    <xf numFmtId="0" fontId="3" fillId="2" borderId="13" xfId="1" applyFont="1" applyFill="1" applyBorder="1" applyAlignment="1" applyProtection="1">
      <alignment horizontal="right" vertical="center" readingOrder="2"/>
    </xf>
    <xf numFmtId="0" fontId="3" fillId="2" borderId="16" xfId="1" applyFont="1" applyFill="1" applyBorder="1" applyAlignment="1" applyProtection="1">
      <alignment horizontal="center" vertical="center" readingOrder="2"/>
    </xf>
    <xf numFmtId="0" fontId="3" fillId="2" borderId="17" xfId="1" applyFont="1" applyFill="1" applyBorder="1" applyAlignment="1" applyProtection="1">
      <alignment horizontal="center" vertical="center" readingOrder="2"/>
    </xf>
    <xf numFmtId="0" fontId="3" fillId="2" borderId="14" xfId="1" applyFont="1" applyFill="1" applyBorder="1" applyAlignment="1" applyProtection="1">
      <alignment horizontal="center" vertical="center" readingOrder="2"/>
    </xf>
    <xf numFmtId="0" fontId="5" fillId="2" borderId="6" xfId="1" applyFont="1" applyFill="1" applyBorder="1" applyAlignment="1" applyProtection="1">
      <alignment horizontal="center" vertical="center" wrapText="1" shrinkToFit="1" readingOrder="2"/>
    </xf>
    <xf numFmtId="0" fontId="5" fillId="2" borderId="8" xfId="1" applyFont="1" applyFill="1" applyBorder="1" applyAlignment="1" applyProtection="1">
      <alignment horizontal="center" vertical="center" wrapText="1" shrinkToFit="1" readingOrder="2"/>
    </xf>
    <xf numFmtId="0" fontId="13" fillId="2" borderId="1" xfId="1" applyFont="1" applyFill="1" applyBorder="1" applyAlignment="1" applyProtection="1">
      <alignment horizontal="center" vertical="center" readingOrder="2"/>
    </xf>
    <xf numFmtId="49" fontId="13" fillId="2" borderId="2" xfId="1" applyNumberFormat="1" applyFont="1" applyFill="1" applyBorder="1" applyAlignment="1" applyProtection="1">
      <alignment horizontal="center" vertical="center" readingOrder="2"/>
    </xf>
    <xf numFmtId="49" fontId="13" fillId="2" borderId="3" xfId="1" applyNumberFormat="1" applyFont="1" applyFill="1" applyBorder="1" applyAlignment="1" applyProtection="1">
      <alignment horizontal="center" vertical="center" readingOrder="2"/>
    </xf>
    <xf numFmtId="0" fontId="22" fillId="0" borderId="0" xfId="1" applyFont="1" applyFill="1" applyBorder="1" applyAlignment="1" applyProtection="1">
      <alignment horizontal="center" wrapText="1" readingOrder="2"/>
    </xf>
    <xf numFmtId="49" fontId="19" fillId="2" borderId="24" xfId="2" applyNumberFormat="1" applyFont="1" applyFill="1" applyBorder="1" applyAlignment="1" applyProtection="1">
      <alignment horizontal="center" vertical="center" wrapText="1" readingOrder="2"/>
    </xf>
    <xf numFmtId="49" fontId="19" fillId="2" borderId="25" xfId="2" applyNumberFormat="1" applyFont="1" applyFill="1" applyBorder="1" applyAlignment="1" applyProtection="1">
      <alignment horizontal="center" vertical="center" readingOrder="2"/>
    </xf>
    <xf numFmtId="0" fontId="7" fillId="2" borderId="5" xfId="2" applyFont="1" applyFill="1" applyBorder="1" applyAlignment="1" applyProtection="1">
      <alignment horizontal="center" vertical="center" readingOrder="2"/>
    </xf>
    <xf numFmtId="0" fontId="7" fillId="2" borderId="6" xfId="2" applyFont="1" applyFill="1" applyBorder="1" applyAlignment="1" applyProtection="1">
      <alignment horizontal="center" vertical="center" readingOrder="2"/>
    </xf>
    <xf numFmtId="0" fontId="3" fillId="2" borderId="4" xfId="1" applyFont="1" applyFill="1" applyBorder="1" applyAlignment="1" applyProtection="1">
      <alignment horizontal="center" vertical="center" readingOrder="2"/>
    </xf>
    <xf numFmtId="0" fontId="3" fillId="2" borderId="5" xfId="1" applyFont="1" applyFill="1" applyBorder="1" applyAlignment="1" applyProtection="1">
      <alignment horizontal="center" vertical="center" readingOrder="2"/>
    </xf>
    <xf numFmtId="0" fontId="3" fillId="2" borderId="4" xfId="1" applyFont="1" applyFill="1" applyBorder="1" applyAlignment="1" applyProtection="1">
      <alignment horizontal="left" vertical="center" readingOrder="2"/>
    </xf>
    <xf numFmtId="0" fontId="3" fillId="2" borderId="5" xfId="1" applyFont="1" applyFill="1" applyBorder="1" applyAlignment="1" applyProtection="1">
      <alignment horizontal="left" vertical="center" readingOrder="2"/>
    </xf>
    <xf numFmtId="49" fontId="13" fillId="2" borderId="1" xfId="1" applyNumberFormat="1" applyFont="1" applyFill="1" applyBorder="1" applyAlignment="1" applyProtection="1">
      <alignment horizontal="center" vertical="center" readingOrder="2"/>
    </xf>
    <xf numFmtId="0" fontId="15" fillId="2" borderId="1" xfId="1" applyFont="1" applyFill="1" applyBorder="1" applyAlignment="1" applyProtection="1">
      <alignment horizontal="center" vertical="center" wrapText="1" readingOrder="2"/>
    </xf>
    <xf numFmtId="0" fontId="11" fillId="2" borderId="1" xfId="1" applyFont="1" applyFill="1" applyBorder="1" applyAlignment="1" applyProtection="1">
      <alignment horizontal="center" vertical="center" readingOrder="2"/>
    </xf>
    <xf numFmtId="0" fontId="27" fillId="0" borderId="0" xfId="2" applyFont="1" applyFill="1" applyBorder="1" applyAlignment="1" applyProtection="1">
      <alignment horizontal="center" vertical="center" readingOrder="2"/>
    </xf>
    <xf numFmtId="0" fontId="26" fillId="0" borderId="12" xfId="0" applyFont="1" applyBorder="1" applyAlignment="1">
      <alignment horizontal="center" vertical="center"/>
    </xf>
    <xf numFmtId="0" fontId="28" fillId="0" borderId="0" xfId="1" applyFont="1" applyFill="1" applyBorder="1" applyAlignment="1" applyProtection="1">
      <alignment horizontal="center" vertical="center" readingOrder="2"/>
    </xf>
    <xf numFmtId="0" fontId="10" fillId="0" borderId="0" xfId="1" applyFont="1" applyFill="1" applyBorder="1" applyAlignment="1" applyProtection="1">
      <alignment horizontal="center" vertical="center" wrapText="1" readingOrder="2"/>
    </xf>
    <xf numFmtId="0" fontId="10" fillId="0" borderId="12" xfId="1" applyFont="1" applyFill="1" applyBorder="1" applyAlignment="1" applyProtection="1">
      <alignment horizontal="center" vertical="center" wrapText="1" readingOrder="2"/>
    </xf>
    <xf numFmtId="0" fontId="29" fillId="0" borderId="12" xfId="1" applyFont="1" applyFill="1" applyBorder="1" applyAlignment="1" applyProtection="1">
      <alignment horizontal="center" vertical="center" readingOrder="2"/>
    </xf>
    <xf numFmtId="0" fontId="13" fillId="2" borderId="5" xfId="1" applyFont="1" applyFill="1" applyBorder="1" applyAlignment="1" applyProtection="1">
      <alignment horizontal="center" vertical="center" readingOrder="2"/>
    </xf>
    <xf numFmtId="0" fontId="11" fillId="2" borderId="5" xfId="1" applyFont="1" applyFill="1" applyBorder="1" applyAlignment="1" applyProtection="1">
      <alignment horizontal="center" vertical="center" readingOrder="2"/>
    </xf>
    <xf numFmtId="0" fontId="20" fillId="3" borderId="0" xfId="0" applyFont="1" applyFill="1" applyAlignment="1">
      <alignment horizontal="center"/>
    </xf>
    <xf numFmtId="0" fontId="24" fillId="3" borderId="0" xfId="0" applyFont="1" applyFill="1" applyAlignment="1">
      <alignment horizontal="center"/>
    </xf>
    <xf numFmtId="0" fontId="11" fillId="2" borderId="5" xfId="1" applyFont="1" applyFill="1" applyBorder="1" applyAlignment="1" applyProtection="1">
      <alignment horizontal="center" vertical="center" wrapText="1" readingOrder="2"/>
    </xf>
    <xf numFmtId="0" fontId="11" fillId="2" borderId="6" xfId="1" applyFont="1" applyFill="1" applyBorder="1" applyAlignment="1" applyProtection="1">
      <alignment horizontal="center" vertical="center" wrapText="1" readingOrder="2"/>
    </xf>
    <xf numFmtId="0" fontId="11" fillId="2" borderId="1" xfId="1" applyFont="1" applyFill="1" applyBorder="1" applyAlignment="1" applyProtection="1">
      <alignment horizontal="center" vertical="center" wrapText="1" readingOrder="2"/>
    </xf>
    <xf numFmtId="0" fontId="11" fillId="2" borderId="8" xfId="1" applyFont="1" applyFill="1" applyBorder="1" applyAlignment="1" applyProtection="1">
      <alignment horizontal="center" vertical="center" wrapText="1" readingOrder="2"/>
    </xf>
    <xf numFmtId="0" fontId="11" fillId="2" borderId="4" xfId="1" applyFont="1" applyFill="1" applyBorder="1" applyAlignment="1" applyProtection="1">
      <alignment horizontal="center" vertical="center" readingOrder="2"/>
    </xf>
    <xf numFmtId="0" fontId="11" fillId="2" borderId="7" xfId="1" applyFont="1" applyFill="1" applyBorder="1" applyAlignment="1" applyProtection="1">
      <alignment horizontal="center" vertical="center" readingOrder="2"/>
    </xf>
    <xf numFmtId="0" fontId="11" fillId="2" borderId="5" xfId="1" applyFont="1" applyFill="1" applyBorder="1" applyAlignment="1" applyProtection="1">
      <alignment horizontal="center" vertical="center" wrapText="1" shrinkToFit="1" readingOrder="2"/>
    </xf>
    <xf numFmtId="0" fontId="11" fillId="2" borderId="1" xfId="1" applyFont="1" applyFill="1" applyBorder="1" applyAlignment="1" applyProtection="1">
      <alignment horizontal="center" vertical="center" wrapText="1" shrinkToFit="1" readingOrder="2"/>
    </xf>
    <xf numFmtId="0" fontId="3" fillId="2" borderId="6" xfId="1" applyFont="1" applyFill="1" applyBorder="1" applyAlignment="1" applyProtection="1">
      <alignment horizontal="center" vertical="center" wrapText="1" shrinkToFit="1" readingOrder="2"/>
    </xf>
    <xf numFmtId="0" fontId="3" fillId="2" borderId="8" xfId="1" applyFont="1" applyFill="1" applyBorder="1" applyAlignment="1" applyProtection="1">
      <alignment horizontal="center" vertical="center" wrapText="1" shrinkToFit="1" readingOrder="2"/>
    </xf>
    <xf numFmtId="0" fontId="35" fillId="3" borderId="0" xfId="0" applyFont="1" applyFill="1" applyAlignment="1">
      <alignment horizontal="center"/>
    </xf>
    <xf numFmtId="0" fontId="34" fillId="3" borderId="0" xfId="0" applyFont="1" applyFill="1" applyAlignment="1">
      <alignment horizontal="center"/>
    </xf>
    <xf numFmtId="0" fontId="11" fillId="2" borderId="14" xfId="1" applyFont="1" applyFill="1" applyBorder="1" applyAlignment="1" applyProtection="1">
      <alignment horizontal="center" vertical="center" wrapText="1" readingOrder="2"/>
    </xf>
    <xf numFmtId="0" fontId="3" fillId="2" borderId="13" xfId="1" applyFont="1" applyFill="1" applyBorder="1" applyAlignment="1" applyProtection="1">
      <alignment horizontal="center" vertical="center" shrinkToFit="1" readingOrder="2"/>
    </xf>
    <xf numFmtId="0" fontId="13" fillId="2" borderId="14" xfId="1" applyFont="1" applyFill="1" applyBorder="1" applyAlignment="1" applyProtection="1">
      <alignment horizontal="center" vertical="center" shrinkToFit="1" readingOrder="2"/>
    </xf>
    <xf numFmtId="0" fontId="13" fillId="2" borderId="4" xfId="1" applyFont="1" applyFill="1" applyBorder="1" applyAlignment="1" applyProtection="1">
      <alignment horizontal="center" vertical="center" shrinkToFit="1" readingOrder="2"/>
    </xf>
    <xf numFmtId="2" fontId="16" fillId="16" borderId="4" xfId="3" applyNumberFormat="1" applyFont="1" applyFill="1" applyBorder="1" applyAlignment="1">
      <alignment horizontal="right" readingOrder="2"/>
    </xf>
    <xf numFmtId="2" fontId="16" fillId="16" borderId="5" xfId="3" applyNumberFormat="1" applyFont="1" applyFill="1" applyBorder="1" applyAlignment="1">
      <alignment horizontal="right" readingOrder="2"/>
    </xf>
    <xf numFmtId="2" fontId="16" fillId="16" borderId="7" xfId="3" applyNumberFormat="1" applyFont="1" applyFill="1" applyBorder="1" applyAlignment="1">
      <alignment horizontal="right" readingOrder="2"/>
    </xf>
    <xf numFmtId="2" fontId="16" fillId="16" borderId="1" xfId="3" applyNumberFormat="1" applyFont="1" applyFill="1" applyBorder="1" applyAlignment="1">
      <alignment horizontal="right" readingOrder="2"/>
    </xf>
    <xf numFmtId="0" fontId="3" fillId="2" borderId="7" xfId="1" applyFont="1" applyFill="1" applyBorder="1" applyAlignment="1" applyProtection="1">
      <alignment horizontal="center" vertical="center" readingOrder="2"/>
    </xf>
    <xf numFmtId="2" fontId="16" fillId="16" borderId="9" xfId="3" applyNumberFormat="1" applyFont="1" applyFill="1" applyBorder="1" applyAlignment="1">
      <alignment horizontal="right" readingOrder="2"/>
    </xf>
    <xf numFmtId="2" fontId="16" fillId="16" borderId="10" xfId="3" applyNumberFormat="1" applyFont="1" applyFill="1" applyBorder="1" applyAlignment="1">
      <alignment horizontal="right" readingOrder="2"/>
    </xf>
    <xf numFmtId="2" fontId="33" fillId="16" borderId="7" xfId="3" applyNumberFormat="1" applyFont="1" applyFill="1" applyBorder="1" applyAlignment="1">
      <alignment horizontal="center" readingOrder="2"/>
    </xf>
    <xf numFmtId="2" fontId="33" fillId="16" borderId="1" xfId="3" applyNumberFormat="1" applyFont="1" applyFill="1" applyBorder="1" applyAlignment="1">
      <alignment horizontal="center" readingOrder="2"/>
    </xf>
    <xf numFmtId="2" fontId="33" fillId="16" borderId="41" xfId="3" applyNumberFormat="1" applyFont="1" applyFill="1" applyBorder="1" applyAlignment="1">
      <alignment horizontal="center" readingOrder="2"/>
    </xf>
    <xf numFmtId="2" fontId="33" fillId="16" borderId="33" xfId="3" applyNumberFormat="1" applyFont="1" applyFill="1" applyBorder="1" applyAlignment="1">
      <alignment horizontal="center" readingOrder="2"/>
    </xf>
    <xf numFmtId="2" fontId="33" fillId="16" borderId="3" xfId="3" applyNumberFormat="1" applyFont="1" applyFill="1" applyBorder="1" applyAlignment="1">
      <alignment horizontal="center" readingOrder="2"/>
    </xf>
    <xf numFmtId="1" fontId="16" fillId="16" borderId="1" xfId="3" applyNumberFormat="1" applyFont="1" applyFill="1" applyBorder="1" applyAlignment="1">
      <alignment horizontal="center" readingOrder="2"/>
    </xf>
    <xf numFmtId="1" fontId="16" fillId="16" borderId="8" xfId="3" applyNumberFormat="1" applyFont="1" applyFill="1" applyBorder="1" applyAlignment="1">
      <alignment horizontal="center" readingOrder="2"/>
    </xf>
    <xf numFmtId="2" fontId="33" fillId="16" borderId="9" xfId="3" applyNumberFormat="1" applyFont="1" applyFill="1" applyBorder="1" applyAlignment="1">
      <alignment horizontal="center" readingOrder="2"/>
    </xf>
    <xf numFmtId="2" fontId="33" fillId="16" borderId="10" xfId="3" applyNumberFormat="1" applyFont="1" applyFill="1" applyBorder="1" applyAlignment="1">
      <alignment horizontal="center" readingOrder="2"/>
    </xf>
    <xf numFmtId="0" fontId="16" fillId="15" borderId="43" xfId="3" applyFont="1" applyFill="1" applyBorder="1" applyAlignment="1">
      <alignment horizontal="center" vertical="center" wrapText="1" readingOrder="2"/>
    </xf>
    <xf numFmtId="0" fontId="16" fillId="15" borderId="0" xfId="3" applyFont="1" applyFill="1" applyBorder="1" applyAlignment="1">
      <alignment horizontal="center" vertical="center" wrapText="1" readingOrder="2"/>
    </xf>
    <xf numFmtId="1" fontId="16" fillId="16" borderId="5" xfId="3" applyNumberFormat="1" applyFont="1" applyFill="1" applyBorder="1" applyAlignment="1">
      <alignment horizontal="center" readingOrder="2"/>
    </xf>
    <xf numFmtId="1" fontId="16" fillId="16" borderId="6" xfId="3" applyNumberFormat="1" applyFont="1" applyFill="1" applyBorder="1" applyAlignment="1">
      <alignment horizontal="center" readingOrder="2"/>
    </xf>
    <xf numFmtId="2" fontId="33" fillId="16" borderId="4" xfId="3" applyNumberFormat="1" applyFont="1" applyFill="1" applyBorder="1" applyAlignment="1">
      <alignment horizontal="center" readingOrder="2"/>
    </xf>
    <xf numFmtId="2" fontId="33" fillId="16" borderId="5" xfId="3" applyNumberFormat="1" applyFont="1" applyFill="1" applyBorder="1" applyAlignment="1">
      <alignment horizontal="center" readingOrder="2"/>
    </xf>
    <xf numFmtId="0" fontId="50" fillId="12" borderId="41" xfId="3" applyFont="1" applyFill="1" applyBorder="1" applyAlignment="1">
      <alignment horizontal="center" vertical="center" readingOrder="2"/>
    </xf>
    <xf numFmtId="0" fontId="50" fillId="12" borderId="42" xfId="3" applyFont="1" applyFill="1" applyBorder="1" applyAlignment="1">
      <alignment horizontal="center" vertical="center" readingOrder="2"/>
    </xf>
    <xf numFmtId="2" fontId="16" fillId="12" borderId="36" xfId="0" applyNumberFormat="1" applyFont="1" applyFill="1" applyBorder="1" applyAlignment="1">
      <alignment horizontal="center" readingOrder="2"/>
    </xf>
    <xf numFmtId="2" fontId="16" fillId="12" borderId="38" xfId="0" applyNumberFormat="1" applyFont="1" applyFill="1" applyBorder="1" applyAlignment="1">
      <alignment horizontal="center" readingOrder="2"/>
    </xf>
    <xf numFmtId="0" fontId="49" fillId="6" borderId="7" xfId="3" applyFont="1" applyFill="1" applyBorder="1" applyAlignment="1">
      <alignment horizontal="right" readingOrder="2"/>
    </xf>
    <xf numFmtId="0" fontId="49" fillId="6" borderId="1" xfId="3" applyFont="1" applyFill="1" applyBorder="1" applyAlignment="1">
      <alignment horizontal="right" readingOrder="2"/>
    </xf>
    <xf numFmtId="1" fontId="50" fillId="12" borderId="4" xfId="3" applyNumberFormat="1" applyFont="1" applyFill="1" applyBorder="1" applyAlignment="1">
      <alignment horizontal="center" vertical="center" readingOrder="2"/>
    </xf>
    <xf numFmtId="1" fontId="50" fillId="12" borderId="6" xfId="3" applyNumberFormat="1" applyFont="1" applyFill="1" applyBorder="1" applyAlignment="1">
      <alignment horizontal="center" vertical="center" readingOrder="2"/>
    </xf>
    <xf numFmtId="0" fontId="50" fillId="12" borderId="4" xfId="3" applyFont="1" applyFill="1" applyBorder="1" applyAlignment="1">
      <alignment horizontal="center" vertical="center" readingOrder="2"/>
    </xf>
    <xf numFmtId="0" fontId="50" fillId="12" borderId="5" xfId="3" applyFont="1" applyFill="1" applyBorder="1" applyAlignment="1">
      <alignment horizontal="center" vertical="center" readingOrder="2"/>
    </xf>
    <xf numFmtId="0" fontId="50" fillId="12" borderId="34" xfId="3" applyFont="1" applyFill="1" applyBorder="1" applyAlignment="1">
      <alignment horizontal="center" vertical="center" readingOrder="2"/>
    </xf>
    <xf numFmtId="0" fontId="16" fillId="12" borderId="4" xfId="3" applyFont="1" applyFill="1" applyBorder="1" applyAlignment="1">
      <alignment horizontal="center" vertical="center" readingOrder="2"/>
    </xf>
    <xf numFmtId="0" fontId="16" fillId="12" borderId="5" xfId="3" applyFont="1" applyFill="1" applyBorder="1" applyAlignment="1">
      <alignment horizontal="center" vertical="center" readingOrder="2"/>
    </xf>
    <xf numFmtId="2" fontId="49" fillId="6" borderId="7" xfId="0" applyNumberFormat="1" applyFont="1" applyFill="1" applyBorder="1" applyAlignment="1">
      <alignment horizontal="right" readingOrder="2"/>
    </xf>
    <xf numFmtId="2" fontId="49" fillId="6" borderId="1" xfId="0" applyNumberFormat="1" applyFont="1" applyFill="1" applyBorder="1" applyAlignment="1">
      <alignment horizontal="right" readingOrder="2"/>
    </xf>
    <xf numFmtId="0" fontId="49" fillId="6" borderId="9" xfId="3" applyFont="1" applyFill="1" applyBorder="1" applyAlignment="1">
      <alignment horizontal="right" readingOrder="2"/>
    </xf>
    <xf numFmtId="0" fontId="49" fillId="6" borderId="10" xfId="3" applyFont="1" applyFill="1" applyBorder="1" applyAlignment="1">
      <alignment horizontal="right" readingOrder="2"/>
    </xf>
    <xf numFmtId="0" fontId="38" fillId="11" borderId="7" xfId="3" applyFont="1" applyFill="1" applyBorder="1" applyAlignment="1">
      <alignment horizontal="right" readingOrder="2"/>
    </xf>
    <xf numFmtId="0" fontId="38" fillId="11" borderId="1" xfId="3" applyFont="1" applyFill="1" applyBorder="1" applyAlignment="1">
      <alignment horizontal="right" readingOrder="2"/>
    </xf>
    <xf numFmtId="0" fontId="41" fillId="11" borderId="7" xfId="3" applyFont="1" applyFill="1" applyBorder="1" applyAlignment="1">
      <alignment horizontal="right" vertical="center" readingOrder="2"/>
    </xf>
    <xf numFmtId="0" fontId="41" fillId="11" borderId="1" xfId="3" applyFont="1" applyFill="1" applyBorder="1" applyAlignment="1">
      <alignment horizontal="right" vertical="center" readingOrder="2"/>
    </xf>
    <xf numFmtId="0" fontId="0" fillId="0" borderId="34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13" borderId="12" xfId="0" applyFill="1" applyBorder="1" applyAlignment="1">
      <alignment horizontal="center" vertical="center" wrapText="1"/>
    </xf>
    <xf numFmtId="2" fontId="36" fillId="12" borderId="36" xfId="0" applyNumberFormat="1" applyFont="1" applyFill="1" applyBorder="1" applyAlignment="1">
      <alignment horizontal="center" vertical="center" shrinkToFit="1"/>
    </xf>
    <xf numFmtId="2" fontId="36" fillId="12" borderId="37" xfId="0" applyNumberFormat="1" applyFont="1" applyFill="1" applyBorder="1" applyAlignment="1">
      <alignment horizontal="center" vertical="center" shrinkToFit="1"/>
    </xf>
    <xf numFmtId="0" fontId="0" fillId="12" borderId="0" xfId="0" applyFill="1" applyAlignment="1">
      <alignment horizontal="center"/>
    </xf>
    <xf numFmtId="0" fontId="0" fillId="0" borderId="39" xfId="0" applyBorder="1" applyAlignment="1">
      <alignment horizontal="center"/>
    </xf>
    <xf numFmtId="0" fontId="16" fillId="12" borderId="41" xfId="3" applyFont="1" applyFill="1" applyBorder="1" applyAlignment="1">
      <alignment horizontal="center" vertical="center" readingOrder="2"/>
    </xf>
    <xf numFmtId="0" fontId="16" fillId="12" borderId="42" xfId="3" applyFont="1" applyFill="1" applyBorder="1" applyAlignment="1">
      <alignment horizontal="center" vertical="center" readingOrder="2"/>
    </xf>
    <xf numFmtId="2" fontId="36" fillId="12" borderId="30" xfId="0" applyNumberFormat="1" applyFont="1" applyFill="1" applyBorder="1" applyAlignment="1">
      <alignment horizontal="center" vertical="center" shrinkToFit="1"/>
    </xf>
    <xf numFmtId="2" fontId="36" fillId="12" borderId="31" xfId="0" applyNumberFormat="1" applyFont="1" applyFill="1" applyBorder="1" applyAlignment="1">
      <alignment horizontal="center" vertical="center" shrinkToFit="1"/>
    </xf>
    <xf numFmtId="0" fontId="0" fillId="13" borderId="32" xfId="0" applyFill="1" applyBorder="1" applyAlignment="1">
      <alignment horizontal="center" vertical="center" wrapText="1"/>
    </xf>
    <xf numFmtId="0" fontId="0" fillId="13" borderId="40" xfId="0" applyFill="1" applyBorder="1" applyAlignment="1">
      <alignment horizontal="center" vertical="center" wrapText="1"/>
    </xf>
    <xf numFmtId="2" fontId="49" fillId="6" borderId="9" xfId="0" applyNumberFormat="1" applyFont="1" applyFill="1" applyBorder="1" applyAlignment="1">
      <alignment horizontal="right" readingOrder="2"/>
    </xf>
    <xf numFmtId="2" fontId="49" fillId="6" borderId="10" xfId="0" applyNumberFormat="1" applyFont="1" applyFill="1" applyBorder="1" applyAlignment="1">
      <alignment horizontal="right" readingOrder="2"/>
    </xf>
    <xf numFmtId="0" fontId="51" fillId="0" borderId="0" xfId="5" applyFont="1" applyBorder="1" applyAlignment="1">
      <alignment horizontal="center"/>
    </xf>
  </cellXfs>
  <cellStyles count="6">
    <cellStyle name="Normal" xfId="0" builtinId="0"/>
    <cellStyle name="Normal 2" xfId="1"/>
    <cellStyle name="Normal 2 3" xfId="2"/>
    <cellStyle name="Normal 2 3 3" xfId="4"/>
    <cellStyle name="Normal 3" xfId="3"/>
    <cellStyle name="Normal 4" xfId="5"/>
  </cellStyles>
  <dxfs count="0"/>
  <tableStyles count="0" defaultTableStyle="TableStyleMedium2" defaultPivotStyle="PivotStyleLight16"/>
  <colors>
    <mruColors>
      <color rgb="FFFCC8CF"/>
      <color rgb="FFF7A7C5"/>
      <color rgb="FFDB457B"/>
      <color rgb="FFF480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80139982502186"/>
          <c:y val="3.2928572697265561E-2"/>
          <c:w val="0.79303508073164009"/>
          <c:h val="0.817705913041107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dLbls>
            <c:dLbl>
              <c:idx val="18"/>
              <c:layout>
                <c:manualLayout>
                  <c:x val="-5.624500344967309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E60-4654-9E95-95FD5099A4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saman bank  (Body)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'هرم سنی جمعیت'!$B$4:$B$22</c:f>
              <c:strCache>
                <c:ptCount val="19"/>
                <c:pt idx="0">
                  <c:v>کمتر از یکسال</c:v>
                </c:pt>
                <c:pt idx="1">
                  <c:v>1-4</c:v>
                </c:pt>
                <c:pt idx="2">
                  <c:v>5-9</c:v>
                </c:pt>
                <c:pt idx="3">
                  <c:v>10-14</c:v>
                </c:pt>
                <c:pt idx="4">
                  <c:v>15-19</c:v>
                </c:pt>
                <c:pt idx="5">
                  <c:v>20-24</c:v>
                </c:pt>
                <c:pt idx="6">
                  <c:v>25-29</c:v>
                </c:pt>
                <c:pt idx="7">
                  <c:v>30-34</c:v>
                </c:pt>
                <c:pt idx="8">
                  <c:v>35-39</c:v>
                </c:pt>
                <c:pt idx="9">
                  <c:v>40-44</c:v>
                </c:pt>
                <c:pt idx="10">
                  <c:v>45-49</c:v>
                </c:pt>
                <c:pt idx="11">
                  <c:v>50-54</c:v>
                </c:pt>
                <c:pt idx="12">
                  <c:v>55-59</c:v>
                </c:pt>
                <c:pt idx="13">
                  <c:v>60-64</c:v>
                </c:pt>
                <c:pt idx="14">
                  <c:v>65-69</c:v>
                </c:pt>
                <c:pt idx="15">
                  <c:v>70-74</c:v>
                </c:pt>
                <c:pt idx="16">
                  <c:v>75-79</c:v>
                </c:pt>
                <c:pt idx="17">
                  <c:v>80-84</c:v>
                </c:pt>
                <c:pt idx="18">
                  <c:v>بیشتر از 85</c:v>
                </c:pt>
              </c:strCache>
            </c:strRef>
          </c:cat>
          <c:val>
            <c:numRef>
              <c:f>'هرم سنی جمعیت'!$C$4:$C$22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60-4654-9E95-95FD5099A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100"/>
        <c:axId val="115161728"/>
        <c:axId val="115167616"/>
      </c:barChart>
      <c:catAx>
        <c:axId val="115161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15167616"/>
        <c:crosses val="autoZero"/>
        <c:auto val="1"/>
        <c:lblAlgn val="ctr"/>
        <c:lblOffset val="100"/>
        <c:noMultiLvlLbl val="0"/>
      </c:catAx>
      <c:valAx>
        <c:axId val="11516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161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/>
      </a:pPr>
      <a:endParaRPr lang="en-US"/>
    </a:p>
  </c:txPr>
  <c:printSettings>
    <c:headerFooter/>
    <c:pageMargins b="0" l="0" r="0" t="0" header="0.31496062992125984" footer="0.3149606299212598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09554985402107"/>
          <c:y val="2.2858557962002904E-3"/>
          <c:w val="0.81413170544693136"/>
          <c:h val="0.8687836448900251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saman bank  (Body)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'هرم سنی جمعیت'!$B$4:$B$22</c:f>
              <c:strCache>
                <c:ptCount val="19"/>
                <c:pt idx="0">
                  <c:v>کمتر از یکسال</c:v>
                </c:pt>
                <c:pt idx="1">
                  <c:v>1-4</c:v>
                </c:pt>
                <c:pt idx="2">
                  <c:v>5-9</c:v>
                </c:pt>
                <c:pt idx="3">
                  <c:v>10-14</c:v>
                </c:pt>
                <c:pt idx="4">
                  <c:v>15-19</c:v>
                </c:pt>
                <c:pt idx="5">
                  <c:v>20-24</c:v>
                </c:pt>
                <c:pt idx="6">
                  <c:v>25-29</c:v>
                </c:pt>
                <c:pt idx="7">
                  <c:v>30-34</c:v>
                </c:pt>
                <c:pt idx="8">
                  <c:v>35-39</c:v>
                </c:pt>
                <c:pt idx="9">
                  <c:v>40-44</c:v>
                </c:pt>
                <c:pt idx="10">
                  <c:v>45-49</c:v>
                </c:pt>
                <c:pt idx="11">
                  <c:v>50-54</c:v>
                </c:pt>
                <c:pt idx="12">
                  <c:v>55-59</c:v>
                </c:pt>
                <c:pt idx="13">
                  <c:v>60-64</c:v>
                </c:pt>
                <c:pt idx="14">
                  <c:v>65-69</c:v>
                </c:pt>
                <c:pt idx="15">
                  <c:v>70-74</c:v>
                </c:pt>
                <c:pt idx="16">
                  <c:v>75-79</c:v>
                </c:pt>
                <c:pt idx="17">
                  <c:v>80-84</c:v>
                </c:pt>
                <c:pt idx="18">
                  <c:v>بیشتر از 85</c:v>
                </c:pt>
              </c:strCache>
            </c:strRef>
          </c:cat>
          <c:val>
            <c:numRef>
              <c:f>'هرم سنی جمعیت'!$D$4:$D$22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F2-4C5E-A85B-D45195C6A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overlap val="43"/>
        <c:axId val="115204864"/>
        <c:axId val="115206400"/>
      </c:barChart>
      <c:catAx>
        <c:axId val="11520486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15206400"/>
        <c:crosses val="autoZero"/>
        <c:auto val="1"/>
        <c:lblAlgn val="ctr"/>
        <c:lblOffset val="100"/>
        <c:noMultiLvlLbl val="0"/>
      </c:catAx>
      <c:valAx>
        <c:axId val="11520640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1152048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1</xdr:col>
      <xdr:colOff>390525</xdr:colOff>
      <xdr:row>5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3202075" y="57150"/>
          <a:ext cx="1209675" cy="1200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38100</xdr:rowOff>
    </xdr:from>
    <xdr:to>
      <xdr:col>1</xdr:col>
      <xdr:colOff>409575</xdr:colOff>
      <xdr:row>5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3183025" y="38100"/>
          <a:ext cx="1209675" cy="1200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390525</xdr:colOff>
      <xdr:row>5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3202075" y="38100"/>
          <a:ext cx="1209675" cy="1200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390525</xdr:colOff>
      <xdr:row>5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3202075" y="38100"/>
          <a:ext cx="1209675" cy="1200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1</xdr:col>
      <xdr:colOff>390525</xdr:colOff>
      <xdr:row>5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3202075" y="57150"/>
          <a:ext cx="1209675" cy="12001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15876</xdr:colOff>
      <xdr:row>1</xdr:row>
      <xdr:rowOff>95251</xdr:rowOff>
    </xdr:from>
    <xdr:to>
      <xdr:col>18</xdr:col>
      <xdr:colOff>603251</xdr:colOff>
      <xdr:row>23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D90BFC13-AE43-4E1D-90EF-343CFF8EB3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635000</xdr:colOff>
      <xdr:row>2</xdr:row>
      <xdr:rowOff>60516</xdr:rowOff>
    </xdr:from>
    <xdr:to>
      <xdr:col>25</xdr:col>
      <xdr:colOff>317500</xdr:colOff>
      <xdr:row>23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C1E5119A-11DD-42DF-BA82-875CC5A9C7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23</xdr:col>
      <xdr:colOff>333376</xdr:colOff>
      <xdr:row>22</xdr:row>
      <xdr:rowOff>66675</xdr:rowOff>
    </xdr:from>
    <xdr:to>
      <xdr:col>24</xdr:col>
      <xdr:colOff>143751</xdr:colOff>
      <xdr:row>25</xdr:row>
      <xdr:rowOff>25840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F5B63C83-A715-43CD-BF60-B37777657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69026249" y="4972050"/>
          <a:ext cx="413625" cy="657665"/>
        </a:xfrm>
        <a:prstGeom prst="rect">
          <a:avLst/>
        </a:prstGeom>
      </xdr:spPr>
    </xdr:pic>
    <xdr:clientData/>
  </xdr:twoCellAnchor>
  <xdr:twoCellAnchor editAs="oneCell">
    <xdr:from>
      <xdr:col>15</xdr:col>
      <xdr:colOff>333375</xdr:colOff>
      <xdr:row>22</xdr:row>
      <xdr:rowOff>138642</xdr:rowOff>
    </xdr:from>
    <xdr:to>
      <xdr:col>16</xdr:col>
      <xdr:colOff>119617</xdr:colOff>
      <xdr:row>25</xdr:row>
      <xdr:rowOff>77907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6B0C97C7-16E5-4E39-A2C5-72BFDAD4C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73876383" y="5044017"/>
          <a:ext cx="389492" cy="637765"/>
        </a:xfrm>
        <a:prstGeom prst="rect">
          <a:avLst/>
        </a:prstGeom>
      </xdr:spPr>
    </xdr:pic>
    <xdr:clientData/>
  </xdr:twoCellAnchor>
  <xdr:oneCellAnchor>
    <xdr:from>
      <xdr:col>14</xdr:col>
      <xdr:colOff>112184</xdr:colOff>
      <xdr:row>3</xdr:row>
      <xdr:rowOff>190500</xdr:rowOff>
    </xdr:from>
    <xdr:ext cx="184730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F109BE2E-3CC7-4122-9975-3BCD8BDCDBB9}"/>
            </a:ext>
          </a:extLst>
        </xdr:cNvPr>
        <xdr:cNvSpPr txBox="1"/>
      </xdr:nvSpPr>
      <xdr:spPr>
        <a:xfrm>
          <a:off x="9979074161" y="800100"/>
          <a:ext cx="1847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0.60451</cdr:x>
      <cdr:y>0.18688</cdr:y>
    </cdr:from>
    <cdr:to>
      <cdr:x>0.80742</cdr:x>
      <cdr:y>0.24602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71F0E5C8-65D6-490D-86C6-1B22972FA801}"/>
            </a:ext>
          </a:extLst>
        </cdr:cNvPr>
        <cdr:cNvSpPr txBox="1"/>
      </cdr:nvSpPr>
      <cdr:spPr>
        <a:xfrm xmlns:a="http://schemas.openxmlformats.org/drawingml/2006/main">
          <a:off x="2724150" y="869425"/>
          <a:ext cx="914400" cy="275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U49"/>
  <sheetViews>
    <sheetView rightToLeft="1" view="pageLayout" zoomScale="50" zoomScaleNormal="100" zoomScalePageLayoutView="50" workbookViewId="0">
      <selection activeCell="AG32" sqref="AG32"/>
    </sheetView>
  </sheetViews>
  <sheetFormatPr defaultRowHeight="15"/>
  <cols>
    <col min="1" max="1" width="12.5703125" customWidth="1"/>
    <col min="2" max="2" width="7.42578125" customWidth="1"/>
    <col min="3" max="3" width="8.140625" customWidth="1"/>
    <col min="4" max="4" width="7.140625" customWidth="1"/>
    <col min="5" max="5" width="6.28515625" customWidth="1"/>
    <col min="6" max="6" width="6.7109375" customWidth="1"/>
    <col min="7" max="7" width="7.28515625" customWidth="1"/>
    <col min="8" max="8" width="6.5703125" customWidth="1"/>
    <col min="9" max="9" width="7.28515625" customWidth="1"/>
    <col min="10" max="10" width="6.140625" customWidth="1"/>
    <col min="11" max="11" width="6.42578125" customWidth="1"/>
    <col min="12" max="12" width="7.28515625" customWidth="1"/>
    <col min="13" max="13" width="5.85546875" customWidth="1"/>
    <col min="14" max="14" width="7.5703125" customWidth="1"/>
    <col min="15" max="15" width="6.7109375" customWidth="1"/>
    <col min="16" max="35" width="5.7109375" customWidth="1"/>
    <col min="36" max="36" width="6.28515625" customWidth="1"/>
    <col min="37" max="39" width="7.42578125" customWidth="1"/>
    <col min="40" max="40" width="5.7109375" customWidth="1"/>
    <col min="41" max="41" width="5.42578125" customWidth="1"/>
    <col min="42" max="42" width="6.85546875" customWidth="1"/>
    <col min="43" max="43" width="7.5703125" customWidth="1"/>
    <col min="44" max="44" width="3.7109375" customWidth="1"/>
    <col min="45" max="45" width="6.5703125" customWidth="1"/>
    <col min="46" max="46" width="21" customWidth="1"/>
    <col min="47" max="47" width="7.28515625" customWidth="1"/>
    <col min="48" max="48" width="6" customWidth="1"/>
    <col min="49" max="49" width="6.85546875" customWidth="1"/>
    <col min="50" max="50" width="6.5703125" customWidth="1"/>
    <col min="51" max="51" width="6.85546875" customWidth="1"/>
  </cols>
  <sheetData>
    <row r="1" spans="1:47" ht="18.75" customHeight="1">
      <c r="A1" s="156"/>
      <c r="B1" s="156"/>
      <c r="Q1" s="49"/>
      <c r="R1" s="49"/>
      <c r="S1" s="49"/>
      <c r="T1" s="232" t="s">
        <v>111</v>
      </c>
      <c r="U1" s="232"/>
      <c r="V1" s="232"/>
      <c r="W1" s="49"/>
      <c r="X1" s="49"/>
      <c r="Y1" s="49"/>
      <c r="Z1" s="49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</row>
    <row r="2" spans="1:47" ht="18.75" customHeight="1">
      <c r="A2" s="156"/>
      <c r="B2" s="156"/>
      <c r="Q2" s="233" t="s">
        <v>112</v>
      </c>
      <c r="R2" s="233"/>
      <c r="S2" s="233"/>
      <c r="T2" s="233"/>
      <c r="U2" s="233"/>
      <c r="V2" s="233"/>
      <c r="W2" s="233"/>
      <c r="X2" s="233"/>
      <c r="Y2" s="233"/>
      <c r="Z2" s="233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</row>
    <row r="3" spans="1:47" ht="18.75" customHeight="1">
      <c r="A3" s="156"/>
      <c r="B3" s="156"/>
      <c r="Q3" s="49"/>
      <c r="R3" s="49"/>
      <c r="S3" s="233" t="s">
        <v>113</v>
      </c>
      <c r="T3" s="233"/>
      <c r="U3" s="233"/>
      <c r="V3" s="233"/>
      <c r="W3" s="233"/>
      <c r="X3" s="49"/>
      <c r="Y3" s="49"/>
      <c r="Z3" s="49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</row>
    <row r="4" spans="1:47" ht="18.75" customHeight="1">
      <c r="A4" s="156"/>
      <c r="B4" s="156"/>
      <c r="Q4" s="49"/>
      <c r="R4" s="233" t="s">
        <v>114</v>
      </c>
      <c r="S4" s="233"/>
      <c r="T4" s="233"/>
      <c r="U4" s="233"/>
      <c r="V4" s="233"/>
      <c r="W4" s="233"/>
      <c r="X4" s="233"/>
      <c r="Y4" s="49"/>
      <c r="Z4" s="49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</row>
    <row r="5" spans="1:47" ht="18.75" customHeight="1">
      <c r="A5" s="156"/>
      <c r="B5" s="156"/>
      <c r="Q5" s="49"/>
      <c r="R5" s="49"/>
      <c r="S5" s="49"/>
      <c r="T5" s="49"/>
      <c r="U5" s="49"/>
      <c r="V5" s="49"/>
      <c r="W5" s="49"/>
      <c r="X5" s="49"/>
      <c r="Y5" s="49"/>
      <c r="Z5" s="49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</row>
    <row r="6" spans="1:47">
      <c r="A6" s="227" t="s">
        <v>34</v>
      </c>
      <c r="B6" s="227"/>
      <c r="C6" s="227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</row>
    <row r="7" spans="1:47" ht="43.5" customHeight="1" thickBot="1">
      <c r="A7" s="228"/>
      <c r="B7" s="228"/>
      <c r="C7" s="228"/>
      <c r="D7" s="9"/>
      <c r="E7" s="229" t="s">
        <v>0</v>
      </c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S7" s="212" t="s">
        <v>35</v>
      </c>
      <c r="AT7" s="212"/>
      <c r="AU7" s="212"/>
    </row>
    <row r="8" spans="1:47" ht="18.75" customHeight="1">
      <c r="A8" s="238" t="s">
        <v>1</v>
      </c>
      <c r="B8" s="240" t="s">
        <v>32</v>
      </c>
      <c r="C8" s="242" t="s">
        <v>33</v>
      </c>
      <c r="D8" s="9"/>
      <c r="E8" s="161" t="s">
        <v>1</v>
      </c>
      <c r="F8" s="230" t="s">
        <v>2</v>
      </c>
      <c r="G8" s="230"/>
      <c r="H8" s="230" t="s">
        <v>3</v>
      </c>
      <c r="I8" s="230"/>
      <c r="J8" s="230" t="s">
        <v>4</v>
      </c>
      <c r="K8" s="230"/>
      <c r="L8" s="230"/>
      <c r="M8" s="230"/>
      <c r="N8" s="230"/>
      <c r="O8" s="230"/>
      <c r="P8" s="230" t="s">
        <v>5</v>
      </c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1" t="s">
        <v>21</v>
      </c>
      <c r="AK8" s="231"/>
      <c r="AL8" s="231"/>
      <c r="AM8" s="231"/>
      <c r="AN8" s="231" t="s">
        <v>22</v>
      </c>
      <c r="AO8" s="231"/>
      <c r="AP8" s="234" t="s">
        <v>97</v>
      </c>
      <c r="AQ8" s="235"/>
      <c r="AS8" s="204" t="s">
        <v>1</v>
      </c>
      <c r="AT8" s="207" t="s">
        <v>36</v>
      </c>
    </row>
    <row r="9" spans="1:47" ht="24" customHeight="1">
      <c r="A9" s="239"/>
      <c r="B9" s="241"/>
      <c r="C9" s="243"/>
      <c r="D9" s="9"/>
      <c r="E9" s="162"/>
      <c r="F9" s="209"/>
      <c r="G9" s="209"/>
      <c r="H9" s="209"/>
      <c r="I9" s="209"/>
      <c r="J9" s="209" t="s">
        <v>6</v>
      </c>
      <c r="K9" s="209"/>
      <c r="L9" s="209" t="s">
        <v>7</v>
      </c>
      <c r="M9" s="209"/>
      <c r="N9" s="209" t="s">
        <v>8</v>
      </c>
      <c r="O9" s="209"/>
      <c r="P9" s="210" t="s">
        <v>9</v>
      </c>
      <c r="Q9" s="211"/>
      <c r="R9" s="210" t="s">
        <v>10</v>
      </c>
      <c r="S9" s="211"/>
      <c r="T9" s="210" t="s">
        <v>11</v>
      </c>
      <c r="U9" s="211"/>
      <c r="V9" s="210" t="s">
        <v>12</v>
      </c>
      <c r="W9" s="211"/>
      <c r="X9" s="210" t="s">
        <v>13</v>
      </c>
      <c r="Y9" s="211"/>
      <c r="Z9" s="210" t="s">
        <v>14</v>
      </c>
      <c r="AA9" s="211"/>
      <c r="AB9" s="210" t="s">
        <v>15</v>
      </c>
      <c r="AC9" s="211"/>
      <c r="AD9" s="210" t="s">
        <v>16</v>
      </c>
      <c r="AE9" s="211"/>
      <c r="AF9" s="210" t="s">
        <v>48</v>
      </c>
      <c r="AG9" s="211"/>
      <c r="AH9" s="221" t="s">
        <v>164</v>
      </c>
      <c r="AI9" s="221"/>
      <c r="AJ9" s="222" t="s">
        <v>23</v>
      </c>
      <c r="AK9" s="223" t="s">
        <v>24</v>
      </c>
      <c r="AL9" s="223"/>
      <c r="AM9" s="223"/>
      <c r="AN9" s="223"/>
      <c r="AO9" s="223"/>
      <c r="AP9" s="236"/>
      <c r="AQ9" s="237"/>
      <c r="AS9" s="205"/>
      <c r="AT9" s="208"/>
    </row>
    <row r="10" spans="1:47" ht="30.75" customHeight="1">
      <c r="A10" s="239"/>
      <c r="B10" s="241"/>
      <c r="C10" s="243"/>
      <c r="D10" s="9"/>
      <c r="E10" s="162"/>
      <c r="F10" s="13" t="s">
        <v>17</v>
      </c>
      <c r="G10" s="13" t="s">
        <v>18</v>
      </c>
      <c r="H10" s="13" t="s">
        <v>17</v>
      </c>
      <c r="I10" s="13" t="s">
        <v>18</v>
      </c>
      <c r="J10" s="13" t="s">
        <v>17</v>
      </c>
      <c r="K10" s="13" t="s">
        <v>18</v>
      </c>
      <c r="L10" s="13" t="s">
        <v>17</v>
      </c>
      <c r="M10" s="13" t="s">
        <v>18</v>
      </c>
      <c r="N10" s="13" t="s">
        <v>17</v>
      </c>
      <c r="O10" s="13" t="s">
        <v>18</v>
      </c>
      <c r="P10" s="13" t="s">
        <v>17</v>
      </c>
      <c r="Q10" s="13" t="s">
        <v>18</v>
      </c>
      <c r="R10" s="13" t="s">
        <v>17</v>
      </c>
      <c r="S10" s="13" t="s">
        <v>18</v>
      </c>
      <c r="T10" s="13" t="s">
        <v>17</v>
      </c>
      <c r="U10" s="13" t="s">
        <v>18</v>
      </c>
      <c r="V10" s="13" t="s">
        <v>17</v>
      </c>
      <c r="W10" s="13" t="s">
        <v>18</v>
      </c>
      <c r="X10" s="13" t="s">
        <v>17</v>
      </c>
      <c r="Y10" s="13" t="s">
        <v>18</v>
      </c>
      <c r="Z10" s="13" t="s">
        <v>17</v>
      </c>
      <c r="AA10" s="13" t="s">
        <v>18</v>
      </c>
      <c r="AB10" s="13" t="s">
        <v>17</v>
      </c>
      <c r="AC10" s="13" t="s">
        <v>18</v>
      </c>
      <c r="AD10" s="13" t="s">
        <v>17</v>
      </c>
      <c r="AE10" s="13" t="s">
        <v>18</v>
      </c>
      <c r="AF10" s="71" t="s">
        <v>17</v>
      </c>
      <c r="AG10" s="71" t="s">
        <v>18</v>
      </c>
      <c r="AH10" s="71" t="s">
        <v>17</v>
      </c>
      <c r="AI10" s="71" t="s">
        <v>18</v>
      </c>
      <c r="AJ10" s="222"/>
      <c r="AK10" s="17" t="s">
        <v>25</v>
      </c>
      <c r="AL10" s="17" t="s">
        <v>26</v>
      </c>
      <c r="AM10" s="17" t="s">
        <v>27</v>
      </c>
      <c r="AN10" s="11" t="s">
        <v>28</v>
      </c>
      <c r="AO10" s="11" t="s">
        <v>29</v>
      </c>
      <c r="AP10" s="11" t="s">
        <v>30</v>
      </c>
      <c r="AQ10" s="25" t="s">
        <v>31</v>
      </c>
      <c r="AS10" s="206"/>
      <c r="AT10" s="208"/>
    </row>
    <row r="11" spans="1:47" ht="43.5" customHeight="1" thickBot="1">
      <c r="A11" s="23" t="s">
        <v>100</v>
      </c>
      <c r="B11" s="1"/>
      <c r="C11" s="18"/>
      <c r="E11" s="26" t="s">
        <v>100</v>
      </c>
      <c r="F11" s="10"/>
      <c r="G11" s="10"/>
      <c r="H11" s="10"/>
      <c r="I11" s="10"/>
      <c r="J11" s="10"/>
      <c r="K11" s="97"/>
      <c r="L11" s="10"/>
      <c r="M11" s="10"/>
      <c r="N11" s="10"/>
      <c r="O11" s="10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8"/>
      <c r="AS11" s="23" t="s">
        <v>108</v>
      </c>
      <c r="AT11" s="18"/>
    </row>
    <row r="12" spans="1:47" ht="43.5" customHeight="1" thickBot="1">
      <c r="A12" s="24" t="s">
        <v>101</v>
      </c>
      <c r="B12" s="19"/>
      <c r="C12" s="20"/>
      <c r="E12" s="24" t="s">
        <v>101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20"/>
      <c r="AS12" s="24" t="s">
        <v>101</v>
      </c>
      <c r="AT12" s="20"/>
    </row>
    <row r="14" spans="1:47" ht="44.25" customHeight="1" thickBot="1">
      <c r="A14" s="224" t="s">
        <v>99</v>
      </c>
      <c r="B14" s="224"/>
      <c r="C14" s="224"/>
      <c r="D14" s="224"/>
      <c r="E14" s="224"/>
      <c r="F14" s="224"/>
      <c r="G14" s="224"/>
      <c r="H14" s="224"/>
      <c r="I14" s="224"/>
      <c r="J14" s="224"/>
      <c r="L14" s="225" t="s">
        <v>88</v>
      </c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C14" s="226" t="s">
        <v>95</v>
      </c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</row>
    <row r="15" spans="1:47">
      <c r="A15" s="213" t="s">
        <v>103</v>
      </c>
      <c r="B15" s="215" t="s">
        <v>100</v>
      </c>
      <c r="C15" s="215"/>
      <c r="D15" s="215"/>
      <c r="E15" s="215" t="s">
        <v>101</v>
      </c>
      <c r="F15" s="215"/>
      <c r="G15" s="215"/>
      <c r="H15" s="215" t="s">
        <v>37</v>
      </c>
      <c r="I15" s="215"/>
      <c r="J15" s="216"/>
      <c r="L15" s="217" t="s">
        <v>56</v>
      </c>
      <c r="M15" s="218"/>
      <c r="N15" s="218"/>
      <c r="O15" s="218"/>
      <c r="P15" s="14" t="s">
        <v>57</v>
      </c>
      <c r="Q15" s="14" t="s">
        <v>58</v>
      </c>
      <c r="R15" s="14" t="s">
        <v>59</v>
      </c>
      <c r="S15" s="14" t="s">
        <v>60</v>
      </c>
      <c r="T15" s="14" t="s">
        <v>61</v>
      </c>
      <c r="U15" s="14" t="s">
        <v>62</v>
      </c>
      <c r="V15" s="14" t="s">
        <v>63</v>
      </c>
      <c r="W15" s="14" t="s">
        <v>64</v>
      </c>
      <c r="X15" s="14" t="s">
        <v>65</v>
      </c>
      <c r="Y15" s="14" t="s">
        <v>66</v>
      </c>
      <c r="Z15" s="14" t="s">
        <v>67</v>
      </c>
      <c r="AA15" s="15" t="s">
        <v>68</v>
      </c>
      <c r="AC15" s="219" t="s">
        <v>56</v>
      </c>
      <c r="AD15" s="220"/>
      <c r="AE15" s="220"/>
      <c r="AF15" s="220"/>
      <c r="AG15" s="220"/>
      <c r="AH15" s="220"/>
      <c r="AI15" s="198" t="s">
        <v>9</v>
      </c>
      <c r="AJ15" s="198" t="s">
        <v>10</v>
      </c>
      <c r="AK15" s="198" t="s">
        <v>11</v>
      </c>
      <c r="AL15" s="198" t="s">
        <v>12</v>
      </c>
      <c r="AM15" s="198" t="s">
        <v>13</v>
      </c>
      <c r="AN15" s="198" t="s">
        <v>14</v>
      </c>
      <c r="AO15" s="198" t="s">
        <v>15</v>
      </c>
      <c r="AP15" s="198" t="s">
        <v>16</v>
      </c>
      <c r="AQ15" s="190" t="s">
        <v>89</v>
      </c>
    </row>
    <row r="16" spans="1:47">
      <c r="A16" s="214"/>
      <c r="B16" s="2" t="s">
        <v>38</v>
      </c>
      <c r="C16" s="2" t="s">
        <v>39</v>
      </c>
      <c r="D16" s="2" t="s">
        <v>40</v>
      </c>
      <c r="E16" s="2" t="s">
        <v>38</v>
      </c>
      <c r="F16" s="2" t="s">
        <v>39</v>
      </c>
      <c r="G16" s="2" t="s">
        <v>40</v>
      </c>
      <c r="H16" s="2" t="s">
        <v>38</v>
      </c>
      <c r="I16" s="2" t="s">
        <v>39</v>
      </c>
      <c r="J16" s="29" t="s">
        <v>40</v>
      </c>
      <c r="L16" s="192" t="s">
        <v>100</v>
      </c>
      <c r="M16" s="194" t="s">
        <v>69</v>
      </c>
      <c r="N16" s="194"/>
      <c r="O16" s="19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16"/>
      <c r="AC16" s="195" t="s">
        <v>90</v>
      </c>
      <c r="AD16" s="176"/>
      <c r="AE16" s="176"/>
      <c r="AF16" s="176"/>
      <c r="AG16" s="176"/>
      <c r="AH16" s="176"/>
      <c r="AI16" s="199"/>
      <c r="AJ16" s="199"/>
      <c r="AK16" s="199"/>
      <c r="AL16" s="199"/>
      <c r="AM16" s="199"/>
      <c r="AN16" s="199"/>
      <c r="AO16" s="199"/>
      <c r="AP16" s="199"/>
      <c r="AQ16" s="191"/>
    </row>
    <row r="17" spans="1:43" ht="21">
      <c r="A17" s="30" t="s">
        <v>41</v>
      </c>
      <c r="B17" s="84"/>
      <c r="C17" s="84"/>
      <c r="D17" s="85"/>
      <c r="E17" s="84"/>
      <c r="F17" s="84"/>
      <c r="G17" s="85"/>
      <c r="H17" s="3">
        <f>E17+B17</f>
        <v>0</v>
      </c>
      <c r="I17" s="3">
        <f>F17+C17</f>
        <v>0</v>
      </c>
      <c r="J17" s="31"/>
      <c r="L17" s="192"/>
      <c r="M17" s="194" t="s">
        <v>70</v>
      </c>
      <c r="N17" s="194"/>
      <c r="O17" s="194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1"/>
      <c r="AC17" s="196" t="s">
        <v>100</v>
      </c>
      <c r="AD17" s="176" t="s">
        <v>91</v>
      </c>
      <c r="AE17" s="176"/>
      <c r="AF17" s="176"/>
      <c r="AG17" s="176"/>
      <c r="AH17" s="176"/>
      <c r="AI17" s="1"/>
      <c r="AJ17" s="1"/>
      <c r="AK17" s="1"/>
      <c r="AL17" s="1"/>
      <c r="AM17" s="1"/>
      <c r="AN17" s="1"/>
      <c r="AO17" s="1"/>
      <c r="AP17" s="1"/>
      <c r="AQ17" s="18"/>
    </row>
    <row r="18" spans="1:43" ht="21">
      <c r="A18" s="32" t="s">
        <v>42</v>
      </c>
      <c r="B18" s="84"/>
      <c r="C18" s="84"/>
      <c r="D18" s="85"/>
      <c r="E18" s="84"/>
      <c r="F18" s="84"/>
      <c r="G18" s="85"/>
      <c r="H18" s="3">
        <f t="shared" ref="H18:I38" si="0">E18+B18</f>
        <v>0</v>
      </c>
      <c r="I18" s="3">
        <f t="shared" si="0"/>
        <v>0</v>
      </c>
      <c r="J18" s="31"/>
      <c r="L18" s="192"/>
      <c r="M18" s="194" t="s">
        <v>71</v>
      </c>
      <c r="N18" s="194"/>
      <c r="O18" s="194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48"/>
      <c r="AC18" s="196"/>
      <c r="AD18" s="176" t="s">
        <v>92</v>
      </c>
      <c r="AE18" s="176"/>
      <c r="AF18" s="176"/>
      <c r="AG18" s="176"/>
      <c r="AH18" s="176"/>
      <c r="AI18" s="1"/>
      <c r="AJ18" s="1"/>
      <c r="AK18" s="1"/>
      <c r="AL18" s="1"/>
      <c r="AM18" s="1"/>
      <c r="AN18" s="1"/>
      <c r="AO18" s="1"/>
      <c r="AP18" s="1"/>
      <c r="AQ18" s="18"/>
    </row>
    <row r="19" spans="1:43" ht="21.75" thickBot="1">
      <c r="A19" s="33" t="s">
        <v>43</v>
      </c>
      <c r="B19" s="84"/>
      <c r="C19" s="84"/>
      <c r="D19" s="85"/>
      <c r="E19" s="84"/>
      <c r="F19" s="84"/>
      <c r="G19" s="85"/>
      <c r="H19" s="3">
        <f t="shared" si="0"/>
        <v>0</v>
      </c>
      <c r="I19" s="3">
        <f t="shared" si="0"/>
        <v>0</v>
      </c>
      <c r="J19" s="31"/>
      <c r="L19" s="193"/>
      <c r="M19" s="175" t="s">
        <v>72</v>
      </c>
      <c r="N19" s="175"/>
      <c r="O19" s="175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3"/>
      <c r="AC19" s="196"/>
      <c r="AD19" s="176" t="s">
        <v>93</v>
      </c>
      <c r="AE19" s="176"/>
      <c r="AF19" s="176"/>
      <c r="AG19" s="176"/>
      <c r="AH19" s="176"/>
      <c r="AI19" s="1"/>
      <c r="AJ19" s="1"/>
      <c r="AK19" s="1"/>
      <c r="AL19" s="1"/>
      <c r="AM19" s="1"/>
      <c r="AN19" s="1"/>
      <c r="AO19" s="1"/>
      <c r="AP19" s="1"/>
      <c r="AQ19" s="18"/>
    </row>
    <row r="20" spans="1:43" ht="21">
      <c r="A20" s="33" t="s">
        <v>44</v>
      </c>
      <c r="B20" s="84"/>
      <c r="C20" s="84"/>
      <c r="D20" s="85"/>
      <c r="E20" s="84"/>
      <c r="F20" s="84"/>
      <c r="G20" s="85"/>
      <c r="H20" s="3">
        <f t="shared" si="0"/>
        <v>0</v>
      </c>
      <c r="I20" s="3">
        <f t="shared" si="0"/>
        <v>0</v>
      </c>
      <c r="J20" s="31"/>
      <c r="L20" s="200" t="s">
        <v>101</v>
      </c>
      <c r="M20" s="201" t="s">
        <v>69</v>
      </c>
      <c r="N20" s="201"/>
      <c r="O20" s="201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5"/>
      <c r="AC20" s="196"/>
      <c r="AD20" s="176" t="s">
        <v>94</v>
      </c>
      <c r="AE20" s="176"/>
      <c r="AF20" s="176"/>
      <c r="AG20" s="176"/>
      <c r="AH20" s="176"/>
      <c r="AI20" s="1"/>
      <c r="AJ20" s="1"/>
      <c r="AK20" s="1"/>
      <c r="AL20" s="1"/>
      <c r="AM20" s="1"/>
      <c r="AN20" s="1"/>
      <c r="AO20" s="1"/>
      <c r="AP20" s="1"/>
      <c r="AQ20" s="18"/>
    </row>
    <row r="21" spans="1:43" ht="21.75" thickBot="1">
      <c r="A21" s="33" t="s">
        <v>45</v>
      </c>
      <c r="B21" s="84"/>
      <c r="C21" s="84"/>
      <c r="D21" s="85"/>
      <c r="E21" s="84"/>
      <c r="F21" s="84"/>
      <c r="G21" s="85"/>
      <c r="H21" s="3">
        <f t="shared" si="0"/>
        <v>0</v>
      </c>
      <c r="I21" s="3">
        <f t="shared" si="0"/>
        <v>0</v>
      </c>
      <c r="J21" s="31"/>
      <c r="L21" s="192"/>
      <c r="M21" s="194" t="s">
        <v>70</v>
      </c>
      <c r="N21" s="194"/>
      <c r="O21" s="194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1"/>
      <c r="AC21" s="197"/>
      <c r="AD21" s="177" t="s">
        <v>83</v>
      </c>
      <c r="AE21" s="177"/>
      <c r="AF21" s="177"/>
      <c r="AG21" s="177"/>
      <c r="AH21" s="177"/>
      <c r="AI21" s="19"/>
      <c r="AJ21" s="19"/>
      <c r="AK21" s="19"/>
      <c r="AL21" s="19"/>
      <c r="AM21" s="19"/>
      <c r="AN21" s="19"/>
      <c r="AO21" s="19"/>
      <c r="AP21" s="19"/>
      <c r="AQ21" s="20"/>
    </row>
    <row r="22" spans="1:43" ht="21">
      <c r="A22" s="33" t="s">
        <v>9</v>
      </c>
      <c r="B22" s="84"/>
      <c r="C22" s="84"/>
      <c r="D22" s="28"/>
      <c r="E22" s="84"/>
      <c r="F22" s="84"/>
      <c r="G22" s="28"/>
      <c r="H22" s="3">
        <f t="shared" si="0"/>
        <v>0</v>
      </c>
      <c r="I22" s="3">
        <f t="shared" si="0"/>
        <v>0</v>
      </c>
      <c r="J22" s="34">
        <f>G22+D22</f>
        <v>0</v>
      </c>
      <c r="L22" s="192"/>
      <c r="M22" s="194" t="s">
        <v>71</v>
      </c>
      <c r="N22" s="194"/>
      <c r="O22" s="194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48"/>
      <c r="AB22" s="8"/>
      <c r="AC22" s="202" t="s">
        <v>101</v>
      </c>
      <c r="AD22" s="203" t="s">
        <v>91</v>
      </c>
      <c r="AE22" s="203"/>
      <c r="AF22" s="203"/>
      <c r="AG22" s="203"/>
      <c r="AH22" s="203"/>
      <c r="AI22" s="21"/>
      <c r="AJ22" s="21"/>
      <c r="AK22" s="21"/>
      <c r="AL22" s="21"/>
      <c r="AM22" s="21"/>
      <c r="AN22" s="21"/>
      <c r="AO22" s="21"/>
      <c r="AP22" s="21"/>
      <c r="AQ22" s="22"/>
    </row>
    <row r="23" spans="1:43" ht="21.75" thickBot="1">
      <c r="A23" s="33" t="s">
        <v>46</v>
      </c>
      <c r="B23" s="84"/>
      <c r="C23" s="84"/>
      <c r="D23" s="28"/>
      <c r="E23" s="84"/>
      <c r="F23" s="84"/>
      <c r="G23" s="28"/>
      <c r="H23" s="3">
        <f t="shared" si="0"/>
        <v>0</v>
      </c>
      <c r="I23" s="3">
        <f t="shared" si="0"/>
        <v>0</v>
      </c>
      <c r="J23" s="34">
        <f t="shared" ref="J23:J31" si="1">G23+D23</f>
        <v>0</v>
      </c>
      <c r="L23" s="193"/>
      <c r="M23" s="175" t="s">
        <v>72</v>
      </c>
      <c r="N23" s="175"/>
      <c r="O23" s="175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3"/>
      <c r="AC23" s="196"/>
      <c r="AD23" s="176" t="s">
        <v>92</v>
      </c>
      <c r="AE23" s="176"/>
      <c r="AF23" s="176"/>
      <c r="AG23" s="176"/>
      <c r="AH23" s="176"/>
      <c r="AI23" s="1"/>
      <c r="AJ23" s="1"/>
      <c r="AK23" s="1"/>
      <c r="AL23" s="1"/>
      <c r="AM23" s="1"/>
      <c r="AN23" s="1"/>
      <c r="AO23" s="1"/>
      <c r="AP23" s="1"/>
      <c r="AQ23" s="18"/>
    </row>
    <row r="24" spans="1:43" ht="21">
      <c r="A24" s="33" t="s">
        <v>47</v>
      </c>
      <c r="B24" s="84"/>
      <c r="C24" s="84"/>
      <c r="D24" s="28"/>
      <c r="E24" s="84"/>
      <c r="F24" s="84"/>
      <c r="G24" s="28"/>
      <c r="H24" s="3">
        <f t="shared" si="0"/>
        <v>0</v>
      </c>
      <c r="I24" s="3">
        <f t="shared" si="0"/>
        <v>0</v>
      </c>
      <c r="J24" s="34">
        <f t="shared" si="1"/>
        <v>0</v>
      </c>
      <c r="AC24" s="196"/>
      <c r="AD24" s="176" t="s">
        <v>93</v>
      </c>
      <c r="AE24" s="176"/>
      <c r="AF24" s="176"/>
      <c r="AG24" s="176"/>
      <c r="AH24" s="176"/>
      <c r="AI24" s="1"/>
      <c r="AJ24" s="1"/>
      <c r="AK24" s="1"/>
      <c r="AL24" s="1"/>
      <c r="AM24" s="1"/>
      <c r="AN24" s="1"/>
      <c r="AO24" s="1"/>
      <c r="AP24" s="1"/>
      <c r="AQ24" s="18"/>
    </row>
    <row r="25" spans="1:43" ht="21">
      <c r="A25" s="33" t="s">
        <v>11</v>
      </c>
      <c r="B25" s="84"/>
      <c r="C25" s="84"/>
      <c r="D25" s="28"/>
      <c r="E25" s="84"/>
      <c r="F25" s="84"/>
      <c r="G25" s="28"/>
      <c r="H25" s="3">
        <f t="shared" si="0"/>
        <v>0</v>
      </c>
      <c r="I25" s="3">
        <f t="shared" si="0"/>
        <v>0</v>
      </c>
      <c r="J25" s="34">
        <f t="shared" si="1"/>
        <v>0</v>
      </c>
      <c r="AC25" s="196"/>
      <c r="AD25" s="176" t="s">
        <v>94</v>
      </c>
      <c r="AE25" s="176"/>
      <c r="AF25" s="176"/>
      <c r="AG25" s="176"/>
      <c r="AH25" s="176"/>
      <c r="AI25" s="1"/>
      <c r="AJ25" s="1"/>
      <c r="AK25" s="1"/>
      <c r="AL25" s="1"/>
      <c r="AM25" s="1"/>
      <c r="AN25" s="1"/>
      <c r="AO25" s="1"/>
      <c r="AP25" s="1"/>
      <c r="AQ25" s="18"/>
    </row>
    <row r="26" spans="1:43" ht="21.75" customHeight="1" thickBot="1">
      <c r="A26" s="33" t="s">
        <v>12</v>
      </c>
      <c r="B26" s="84"/>
      <c r="C26" s="84"/>
      <c r="D26" s="28"/>
      <c r="E26" s="84"/>
      <c r="F26" s="84"/>
      <c r="G26" s="28"/>
      <c r="H26" s="3">
        <f t="shared" si="0"/>
        <v>0</v>
      </c>
      <c r="I26" s="3">
        <f t="shared" si="0"/>
        <v>0</v>
      </c>
      <c r="J26" s="34">
        <f t="shared" si="1"/>
        <v>0</v>
      </c>
      <c r="AC26" s="197"/>
      <c r="AD26" s="177" t="s">
        <v>83</v>
      </c>
      <c r="AE26" s="177"/>
      <c r="AF26" s="177"/>
      <c r="AG26" s="177"/>
      <c r="AH26" s="177"/>
      <c r="AI26" s="19"/>
      <c r="AJ26" s="19"/>
      <c r="AK26" s="19"/>
      <c r="AL26" s="19"/>
      <c r="AM26" s="19"/>
      <c r="AN26" s="19"/>
      <c r="AO26" s="19"/>
      <c r="AP26" s="19"/>
      <c r="AQ26" s="20"/>
    </row>
    <row r="27" spans="1:43" ht="21.75" thickBot="1">
      <c r="A27" s="33" t="s">
        <v>13</v>
      </c>
      <c r="B27" s="84"/>
      <c r="C27" s="84"/>
      <c r="D27" s="28"/>
      <c r="E27" s="84"/>
      <c r="F27" s="84"/>
      <c r="G27" s="28"/>
      <c r="H27" s="3">
        <f t="shared" si="0"/>
        <v>0</v>
      </c>
      <c r="I27" s="3">
        <f t="shared" si="0"/>
        <v>0</v>
      </c>
      <c r="J27" s="34">
        <f t="shared" si="1"/>
        <v>0</v>
      </c>
      <c r="L27" s="160" t="s">
        <v>87</v>
      </c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</row>
    <row r="28" spans="1:43" ht="21" customHeight="1">
      <c r="A28" s="33" t="s">
        <v>14</v>
      </c>
      <c r="B28" s="84"/>
      <c r="C28" s="84"/>
      <c r="D28" s="28"/>
      <c r="E28" s="84"/>
      <c r="F28" s="84"/>
      <c r="G28" s="28"/>
      <c r="H28" s="3">
        <f t="shared" si="0"/>
        <v>0</v>
      </c>
      <c r="I28" s="3">
        <f t="shared" si="0"/>
        <v>0</v>
      </c>
      <c r="J28" s="34">
        <f t="shared" si="1"/>
        <v>0</v>
      </c>
      <c r="L28" s="180" t="s">
        <v>102</v>
      </c>
      <c r="M28" s="181"/>
      <c r="N28" s="182"/>
      <c r="O28" s="186" t="s">
        <v>77</v>
      </c>
      <c r="P28" s="186" t="s">
        <v>78</v>
      </c>
      <c r="Q28" s="188" t="s">
        <v>79</v>
      </c>
      <c r="R28" s="188" t="s">
        <v>104</v>
      </c>
      <c r="S28" s="186" t="s">
        <v>105</v>
      </c>
      <c r="T28" s="188" t="s">
        <v>80</v>
      </c>
      <c r="U28" s="188" t="s">
        <v>81</v>
      </c>
      <c r="V28" s="188" t="s">
        <v>82</v>
      </c>
      <c r="W28" s="169" t="s">
        <v>83</v>
      </c>
    </row>
    <row r="29" spans="1:43" ht="21">
      <c r="A29" s="33" t="s">
        <v>15</v>
      </c>
      <c r="B29" s="84"/>
      <c r="C29" s="84"/>
      <c r="D29" s="28"/>
      <c r="E29" s="84"/>
      <c r="F29" s="84"/>
      <c r="G29" s="28"/>
      <c r="H29" s="3">
        <f t="shared" si="0"/>
        <v>0</v>
      </c>
      <c r="I29" s="3">
        <f t="shared" si="0"/>
        <v>0</v>
      </c>
      <c r="J29" s="34">
        <f t="shared" si="1"/>
        <v>0</v>
      </c>
      <c r="L29" s="183"/>
      <c r="M29" s="184"/>
      <c r="N29" s="185"/>
      <c r="O29" s="187"/>
      <c r="P29" s="187"/>
      <c r="Q29" s="189"/>
      <c r="R29" s="189"/>
      <c r="S29" s="187"/>
      <c r="T29" s="189"/>
      <c r="U29" s="189"/>
      <c r="V29" s="189"/>
      <c r="W29" s="170"/>
    </row>
    <row r="30" spans="1:43" ht="21">
      <c r="A30" s="33" t="s">
        <v>16</v>
      </c>
      <c r="B30" s="84"/>
      <c r="C30" s="84"/>
      <c r="D30" s="28"/>
      <c r="E30" s="84"/>
      <c r="F30" s="84"/>
      <c r="G30" s="28"/>
      <c r="H30" s="3">
        <f t="shared" si="0"/>
        <v>0</v>
      </c>
      <c r="I30" s="3">
        <f t="shared" si="0"/>
        <v>0</v>
      </c>
      <c r="J30" s="34">
        <f t="shared" si="1"/>
        <v>0</v>
      </c>
      <c r="L30" s="171" t="s">
        <v>100</v>
      </c>
      <c r="M30" s="172" t="s">
        <v>84</v>
      </c>
      <c r="N30" s="172"/>
      <c r="O30" s="5"/>
      <c r="P30" s="5"/>
      <c r="Q30" s="5"/>
      <c r="R30" s="5"/>
      <c r="S30" s="5"/>
      <c r="T30" s="5"/>
      <c r="U30" s="5"/>
      <c r="V30" s="5"/>
      <c r="W30" s="40"/>
    </row>
    <row r="31" spans="1:43" ht="21">
      <c r="A31" s="33" t="s">
        <v>48</v>
      </c>
      <c r="B31" s="84"/>
      <c r="C31" s="84"/>
      <c r="D31" s="28"/>
      <c r="E31" s="84"/>
      <c r="F31" s="84"/>
      <c r="G31" s="28"/>
      <c r="H31" s="3">
        <f t="shared" si="0"/>
        <v>0</v>
      </c>
      <c r="I31" s="3">
        <f t="shared" si="0"/>
        <v>0</v>
      </c>
      <c r="J31" s="34">
        <f t="shared" si="1"/>
        <v>0</v>
      </c>
      <c r="L31" s="171"/>
      <c r="M31" s="172" t="s">
        <v>85</v>
      </c>
      <c r="N31" s="172"/>
      <c r="O31" s="5"/>
      <c r="P31" s="5"/>
      <c r="Q31" s="5"/>
      <c r="R31" s="6"/>
      <c r="S31" s="6"/>
      <c r="T31" s="5"/>
      <c r="U31" s="6"/>
      <c r="V31" s="5"/>
      <c r="W31" s="40"/>
    </row>
    <row r="32" spans="1:43" ht="21">
      <c r="A32" s="33" t="s">
        <v>49</v>
      </c>
      <c r="B32" s="84"/>
      <c r="C32" s="84"/>
      <c r="D32" s="85"/>
      <c r="E32" s="84"/>
      <c r="F32" s="84"/>
      <c r="G32" s="85"/>
      <c r="H32" s="3">
        <f t="shared" si="0"/>
        <v>0</v>
      </c>
      <c r="I32" s="3">
        <f t="shared" si="0"/>
        <v>0</v>
      </c>
      <c r="J32" s="31"/>
      <c r="L32" s="171"/>
      <c r="M32" s="172" t="s">
        <v>86</v>
      </c>
      <c r="N32" s="172"/>
      <c r="O32" s="5"/>
      <c r="P32" s="5"/>
      <c r="Q32" s="5"/>
      <c r="R32" s="6"/>
      <c r="S32" s="6"/>
      <c r="T32" s="5"/>
      <c r="U32" s="6"/>
      <c r="V32" s="5"/>
      <c r="W32" s="40"/>
    </row>
    <row r="33" spans="1:25" ht="21">
      <c r="A33" s="33" t="s">
        <v>50</v>
      </c>
      <c r="B33" s="84"/>
      <c r="C33" s="84"/>
      <c r="D33" s="85"/>
      <c r="E33" s="84"/>
      <c r="F33" s="84"/>
      <c r="G33" s="85"/>
      <c r="H33" s="3">
        <f t="shared" si="0"/>
        <v>0</v>
      </c>
      <c r="I33" s="3">
        <f t="shared" si="0"/>
        <v>0</v>
      </c>
      <c r="J33" s="31"/>
      <c r="L33" s="171" t="s">
        <v>101</v>
      </c>
      <c r="M33" s="172" t="s">
        <v>84</v>
      </c>
      <c r="N33" s="172"/>
      <c r="O33" s="5"/>
      <c r="P33" s="5"/>
      <c r="Q33" s="5"/>
      <c r="R33" s="5"/>
      <c r="S33" s="5"/>
      <c r="T33" s="5"/>
      <c r="U33" s="5"/>
      <c r="V33" s="5"/>
      <c r="W33" s="40"/>
    </row>
    <row r="34" spans="1:25" ht="21">
      <c r="A34" s="33" t="s">
        <v>51</v>
      </c>
      <c r="B34" s="84"/>
      <c r="C34" s="84"/>
      <c r="D34" s="85"/>
      <c r="E34" s="84"/>
      <c r="F34" s="84"/>
      <c r="G34" s="85"/>
      <c r="H34" s="3">
        <f t="shared" si="0"/>
        <v>0</v>
      </c>
      <c r="I34" s="3">
        <f t="shared" si="0"/>
        <v>0</v>
      </c>
      <c r="J34" s="31"/>
      <c r="L34" s="171"/>
      <c r="M34" s="172" t="s">
        <v>85</v>
      </c>
      <c r="N34" s="172"/>
      <c r="O34" s="5"/>
      <c r="P34" s="5"/>
      <c r="Q34" s="5"/>
      <c r="R34" s="6"/>
      <c r="S34" s="6"/>
      <c r="T34" s="5"/>
      <c r="U34" s="6"/>
      <c r="V34" s="5"/>
      <c r="W34" s="40"/>
    </row>
    <row r="35" spans="1:25" ht="21.75" thickBot="1">
      <c r="A35" s="33" t="s">
        <v>52</v>
      </c>
      <c r="B35" s="84"/>
      <c r="C35" s="84"/>
      <c r="D35" s="85"/>
      <c r="E35" s="84"/>
      <c r="F35" s="84"/>
      <c r="G35" s="85"/>
      <c r="H35" s="3">
        <f t="shared" si="0"/>
        <v>0</v>
      </c>
      <c r="I35" s="3">
        <f t="shared" si="0"/>
        <v>0</v>
      </c>
      <c r="J35" s="31"/>
      <c r="L35" s="178"/>
      <c r="M35" s="179" t="s">
        <v>86</v>
      </c>
      <c r="N35" s="179"/>
      <c r="O35" s="41"/>
      <c r="P35" s="41"/>
      <c r="Q35" s="41"/>
      <c r="R35" s="42"/>
      <c r="S35" s="42"/>
      <c r="T35" s="41"/>
      <c r="U35" s="42"/>
      <c r="V35" s="41"/>
      <c r="W35" s="43"/>
    </row>
    <row r="36" spans="1:25" ht="21">
      <c r="A36" s="33" t="s">
        <v>53</v>
      </c>
      <c r="B36" s="84"/>
      <c r="C36" s="84"/>
      <c r="D36" s="85"/>
      <c r="E36" s="84"/>
      <c r="F36" s="84"/>
      <c r="G36" s="85"/>
      <c r="H36" s="3">
        <f t="shared" si="0"/>
        <v>0</v>
      </c>
      <c r="I36" s="3">
        <f t="shared" si="0"/>
        <v>0</v>
      </c>
      <c r="J36" s="31"/>
    </row>
    <row r="37" spans="1:25" ht="21">
      <c r="A37" s="33" t="s">
        <v>54</v>
      </c>
      <c r="B37" s="84"/>
      <c r="C37" s="84"/>
      <c r="D37" s="85"/>
      <c r="E37" s="84"/>
      <c r="F37" s="84"/>
      <c r="G37" s="85"/>
      <c r="H37" s="3">
        <f t="shared" si="0"/>
        <v>0</v>
      </c>
      <c r="I37" s="3">
        <f t="shared" si="0"/>
        <v>0</v>
      </c>
      <c r="J37" s="31"/>
      <c r="L37" s="159" t="s">
        <v>106</v>
      </c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</row>
    <row r="38" spans="1:25" ht="21">
      <c r="A38" s="35" t="s">
        <v>98</v>
      </c>
      <c r="B38" s="84"/>
      <c r="C38" s="84"/>
      <c r="D38" s="85"/>
      <c r="E38" s="84"/>
      <c r="F38" s="84"/>
      <c r="G38" s="85"/>
      <c r="H38" s="3">
        <f t="shared" si="0"/>
        <v>0</v>
      </c>
      <c r="I38" s="3">
        <f t="shared" si="0"/>
        <v>0</v>
      </c>
      <c r="J38" s="31"/>
      <c r="L38" s="159" t="s">
        <v>107</v>
      </c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44"/>
    </row>
    <row r="39" spans="1:25" ht="15.75" thickBot="1">
      <c r="A39" s="36" t="s">
        <v>55</v>
      </c>
      <c r="B39" s="37">
        <f>SUM(B17:B38)</f>
        <v>0</v>
      </c>
      <c r="C39" s="37">
        <f>SUM(C17:C38)</f>
        <v>0</v>
      </c>
      <c r="D39" s="38">
        <f>SUM(D22:D31)</f>
        <v>0</v>
      </c>
      <c r="E39" s="37">
        <f>SUM(E17:E38)</f>
        <v>0</v>
      </c>
      <c r="F39" s="37">
        <f>SUM(F17:F38)</f>
        <v>0</v>
      </c>
      <c r="G39" s="38">
        <f>SUM(G22:G31)</f>
        <v>0</v>
      </c>
      <c r="H39" s="37">
        <f>SUM(H17:H38)</f>
        <v>0</v>
      </c>
      <c r="I39" s="37">
        <f>SUM(I17:I38)</f>
        <v>0</v>
      </c>
      <c r="J39" s="39">
        <f>SUM(J22:J31)</f>
        <v>0</v>
      </c>
    </row>
    <row r="41" spans="1:25" ht="21" thickBot="1">
      <c r="A41" s="160" t="s">
        <v>76</v>
      </c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</row>
    <row r="42" spans="1:25">
      <c r="A42" s="161" t="s">
        <v>1</v>
      </c>
      <c r="B42" s="163" t="s">
        <v>110</v>
      </c>
      <c r="C42" s="165" t="s">
        <v>73</v>
      </c>
      <c r="D42" s="167" t="s">
        <v>96</v>
      </c>
      <c r="E42" s="157" t="s">
        <v>43</v>
      </c>
      <c r="F42" s="157" t="s">
        <v>44</v>
      </c>
      <c r="G42" s="157" t="s">
        <v>45</v>
      </c>
      <c r="H42" s="157" t="s">
        <v>9</v>
      </c>
      <c r="I42" s="157" t="s">
        <v>46</v>
      </c>
      <c r="J42" s="157" t="s">
        <v>47</v>
      </c>
      <c r="K42" s="157" t="s">
        <v>11</v>
      </c>
      <c r="L42" s="157" t="s">
        <v>12</v>
      </c>
      <c r="M42" s="157" t="s">
        <v>13</v>
      </c>
      <c r="N42" s="157" t="s">
        <v>14</v>
      </c>
      <c r="O42" s="157" t="s">
        <v>15</v>
      </c>
      <c r="P42" s="157" t="s">
        <v>16</v>
      </c>
      <c r="Q42" s="157" t="s">
        <v>48</v>
      </c>
      <c r="R42" s="157" t="s">
        <v>49</v>
      </c>
      <c r="S42" s="157" t="s">
        <v>50</v>
      </c>
      <c r="T42" s="157" t="s">
        <v>51</v>
      </c>
      <c r="U42" s="157" t="s">
        <v>52</v>
      </c>
      <c r="V42" s="157" t="s">
        <v>53</v>
      </c>
      <c r="W42" s="157" t="s">
        <v>54</v>
      </c>
      <c r="X42" s="157" t="s">
        <v>74</v>
      </c>
      <c r="Y42" s="173" t="s">
        <v>75</v>
      </c>
    </row>
    <row r="43" spans="1:25">
      <c r="A43" s="162"/>
      <c r="B43" s="164"/>
      <c r="C43" s="166"/>
      <c r="D43" s="16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74"/>
    </row>
    <row r="44" spans="1:25" ht="23.25" customHeight="1">
      <c r="A44" s="154" t="s">
        <v>100</v>
      </c>
      <c r="B44" s="13" t="s">
        <v>38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45">
        <f t="shared" ref="Y44:Y49" si="2">SUM(C44:X44)</f>
        <v>0</v>
      </c>
    </row>
    <row r="45" spans="1:25" ht="23.25" customHeight="1">
      <c r="A45" s="154"/>
      <c r="B45" s="13" t="s">
        <v>39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45">
        <f t="shared" si="2"/>
        <v>0</v>
      </c>
    </row>
    <row r="46" spans="1:25" ht="23.25" customHeight="1">
      <c r="A46" s="154" t="s">
        <v>101</v>
      </c>
      <c r="B46" s="13" t="s">
        <v>38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45">
        <f t="shared" si="2"/>
        <v>0</v>
      </c>
    </row>
    <row r="47" spans="1:25" ht="23.25" customHeight="1">
      <c r="A47" s="154"/>
      <c r="B47" s="13" t="s">
        <v>39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45">
        <f t="shared" si="2"/>
        <v>0</v>
      </c>
    </row>
    <row r="48" spans="1:25" ht="15.75">
      <c r="A48" s="154" t="s">
        <v>37</v>
      </c>
      <c r="B48" s="13" t="s">
        <v>38</v>
      </c>
      <c r="C48" s="13">
        <f>C46+C44</f>
        <v>0</v>
      </c>
      <c r="D48" s="13">
        <f t="shared" ref="D48:X49" si="3">D46+D44</f>
        <v>0</v>
      </c>
      <c r="E48" s="13">
        <f t="shared" si="3"/>
        <v>0</v>
      </c>
      <c r="F48" s="13">
        <f t="shared" si="3"/>
        <v>0</v>
      </c>
      <c r="G48" s="13">
        <f t="shared" si="3"/>
        <v>0</v>
      </c>
      <c r="H48" s="13">
        <f t="shared" si="3"/>
        <v>0</v>
      </c>
      <c r="I48" s="13">
        <f t="shared" si="3"/>
        <v>0</v>
      </c>
      <c r="J48" s="13">
        <f t="shared" si="3"/>
        <v>0</v>
      </c>
      <c r="K48" s="13">
        <f t="shared" si="3"/>
        <v>0</v>
      </c>
      <c r="L48" s="13">
        <f t="shared" si="3"/>
        <v>0</v>
      </c>
      <c r="M48" s="13">
        <f t="shared" si="3"/>
        <v>0</v>
      </c>
      <c r="N48" s="13">
        <f t="shared" si="3"/>
        <v>0</v>
      </c>
      <c r="O48" s="13">
        <f t="shared" si="3"/>
        <v>0</v>
      </c>
      <c r="P48" s="13">
        <f t="shared" si="3"/>
        <v>0</v>
      </c>
      <c r="Q48" s="13">
        <f t="shared" si="3"/>
        <v>0</v>
      </c>
      <c r="R48" s="13">
        <f t="shared" si="3"/>
        <v>0</v>
      </c>
      <c r="S48" s="13">
        <f t="shared" si="3"/>
        <v>0</v>
      </c>
      <c r="T48" s="13">
        <f t="shared" si="3"/>
        <v>0</v>
      </c>
      <c r="U48" s="13">
        <f t="shared" si="3"/>
        <v>0</v>
      </c>
      <c r="V48" s="13">
        <f t="shared" si="3"/>
        <v>0</v>
      </c>
      <c r="W48" s="13">
        <f t="shared" si="3"/>
        <v>0</v>
      </c>
      <c r="X48" s="13">
        <f t="shared" si="3"/>
        <v>0</v>
      </c>
      <c r="Y48" s="45">
        <f t="shared" si="2"/>
        <v>0</v>
      </c>
    </row>
    <row r="49" spans="1:25" ht="16.5" thickBot="1">
      <c r="A49" s="155"/>
      <c r="B49" s="46" t="s">
        <v>39</v>
      </c>
      <c r="C49" s="46">
        <f>C47+C45</f>
        <v>0</v>
      </c>
      <c r="D49" s="46">
        <f t="shared" si="3"/>
        <v>0</v>
      </c>
      <c r="E49" s="46">
        <f t="shared" si="3"/>
        <v>0</v>
      </c>
      <c r="F49" s="46">
        <f t="shared" si="3"/>
        <v>0</v>
      </c>
      <c r="G49" s="46">
        <f t="shared" si="3"/>
        <v>0</v>
      </c>
      <c r="H49" s="46">
        <f t="shared" si="3"/>
        <v>0</v>
      </c>
      <c r="I49" s="46">
        <f t="shared" si="3"/>
        <v>0</v>
      </c>
      <c r="J49" s="46">
        <f t="shared" si="3"/>
        <v>0</v>
      </c>
      <c r="K49" s="46">
        <f t="shared" si="3"/>
        <v>0</v>
      </c>
      <c r="L49" s="46">
        <f t="shared" si="3"/>
        <v>0</v>
      </c>
      <c r="M49" s="46">
        <f t="shared" si="3"/>
        <v>0</v>
      </c>
      <c r="N49" s="46">
        <f t="shared" si="3"/>
        <v>0</v>
      </c>
      <c r="O49" s="46">
        <f t="shared" si="3"/>
        <v>0</v>
      </c>
      <c r="P49" s="46">
        <f t="shared" si="3"/>
        <v>0</v>
      </c>
      <c r="Q49" s="46">
        <f t="shared" si="3"/>
        <v>0</v>
      </c>
      <c r="R49" s="46">
        <f t="shared" si="3"/>
        <v>0</v>
      </c>
      <c r="S49" s="46">
        <f t="shared" si="3"/>
        <v>0</v>
      </c>
      <c r="T49" s="46">
        <f t="shared" si="3"/>
        <v>0</v>
      </c>
      <c r="U49" s="46">
        <f t="shared" si="3"/>
        <v>0</v>
      </c>
      <c r="V49" s="46">
        <f t="shared" si="3"/>
        <v>0</v>
      </c>
      <c r="W49" s="46">
        <f t="shared" si="3"/>
        <v>0</v>
      </c>
      <c r="X49" s="46">
        <f t="shared" si="3"/>
        <v>0</v>
      </c>
      <c r="Y49" s="47">
        <f t="shared" si="2"/>
        <v>0</v>
      </c>
    </row>
  </sheetData>
  <mergeCells count="127">
    <mergeCell ref="A6:C7"/>
    <mergeCell ref="E7:AQ7"/>
    <mergeCell ref="F8:G9"/>
    <mergeCell ref="H8:I9"/>
    <mergeCell ref="J8:O8"/>
    <mergeCell ref="P8:AI8"/>
    <mergeCell ref="AJ8:AM8"/>
    <mergeCell ref="T1:V1"/>
    <mergeCell ref="Q2:Z2"/>
    <mergeCell ref="S3:W3"/>
    <mergeCell ref="R4:X4"/>
    <mergeCell ref="AF9:AG9"/>
    <mergeCell ref="AB9:AC9"/>
    <mergeCell ref="AD9:AE9"/>
    <mergeCell ref="AN8:AO9"/>
    <mergeCell ref="AP8:AQ9"/>
    <mergeCell ref="A8:A10"/>
    <mergeCell ref="B8:B10"/>
    <mergeCell ref="C8:C10"/>
    <mergeCell ref="E8:E10"/>
    <mergeCell ref="AS8:AS10"/>
    <mergeCell ref="AT8:AT10"/>
    <mergeCell ref="J9:K9"/>
    <mergeCell ref="L9:M9"/>
    <mergeCell ref="N9:O9"/>
    <mergeCell ref="P9:Q9"/>
    <mergeCell ref="R9:S9"/>
    <mergeCell ref="AS7:AU7"/>
    <mergeCell ref="A15:A16"/>
    <mergeCell ref="B15:D15"/>
    <mergeCell ref="E15:G15"/>
    <mergeCell ref="H15:J15"/>
    <mergeCell ref="L15:O15"/>
    <mergeCell ref="AC15:AH15"/>
    <mergeCell ref="AH9:AI9"/>
    <mergeCell ref="AJ9:AJ10"/>
    <mergeCell ref="AK9:AM9"/>
    <mergeCell ref="A14:J14"/>
    <mergeCell ref="L14:AA14"/>
    <mergeCell ref="AC14:AQ14"/>
    <mergeCell ref="T9:U9"/>
    <mergeCell ref="V9:W9"/>
    <mergeCell ref="X9:Y9"/>
    <mergeCell ref="Z9:AA9"/>
    <mergeCell ref="AQ15:AQ16"/>
    <mergeCell ref="L16:L19"/>
    <mergeCell ref="M16:O16"/>
    <mergeCell ref="AC16:AH16"/>
    <mergeCell ref="M17:O17"/>
    <mergeCell ref="AC17:AC21"/>
    <mergeCell ref="AD17:AH17"/>
    <mergeCell ref="M18:O18"/>
    <mergeCell ref="AI15:AI16"/>
    <mergeCell ref="AJ15:AJ16"/>
    <mergeCell ref="AK15:AK16"/>
    <mergeCell ref="AL15:AL16"/>
    <mergeCell ref="AM15:AM16"/>
    <mergeCell ref="AN15:AN16"/>
    <mergeCell ref="L20:L23"/>
    <mergeCell ref="M20:O20"/>
    <mergeCell ref="AD20:AH20"/>
    <mergeCell ref="M21:O21"/>
    <mergeCell ref="AD21:AH21"/>
    <mergeCell ref="M22:O22"/>
    <mergeCell ref="AC22:AC26"/>
    <mergeCell ref="AO15:AO16"/>
    <mergeCell ref="AP15:AP16"/>
    <mergeCell ref="AD22:AH22"/>
    <mergeCell ref="M23:O23"/>
    <mergeCell ref="AD23:AH23"/>
    <mergeCell ref="AD24:AH24"/>
    <mergeCell ref="AD25:AH25"/>
    <mergeCell ref="AD26:AH26"/>
    <mergeCell ref="AD18:AH18"/>
    <mergeCell ref="M19:O19"/>
    <mergeCell ref="AD19:AH19"/>
    <mergeCell ref="L33:L35"/>
    <mergeCell ref="M33:N33"/>
    <mergeCell ref="M34:N34"/>
    <mergeCell ref="M35:N35"/>
    <mergeCell ref="L27:W27"/>
    <mergeCell ref="L28:N29"/>
    <mergeCell ref="O28:O29"/>
    <mergeCell ref="P28:P29"/>
    <mergeCell ref="Q28:Q29"/>
    <mergeCell ref="R28:R29"/>
    <mergeCell ref="S28:S29"/>
    <mergeCell ref="T28:T29"/>
    <mergeCell ref="U28:U29"/>
    <mergeCell ref="V28:V29"/>
    <mergeCell ref="Y42:Y43"/>
    <mergeCell ref="N42:N43"/>
    <mergeCell ref="O42:O43"/>
    <mergeCell ref="P42:P43"/>
    <mergeCell ref="Q42:Q43"/>
    <mergeCell ref="R42:R43"/>
    <mergeCell ref="S42:S43"/>
    <mergeCell ref="H42:H43"/>
    <mergeCell ref="I42:I43"/>
    <mergeCell ref="J42:J43"/>
    <mergeCell ref="K42:K43"/>
    <mergeCell ref="L42:L43"/>
    <mergeCell ref="M42:M43"/>
    <mergeCell ref="A44:A45"/>
    <mergeCell ref="A46:A47"/>
    <mergeCell ref="A48:A49"/>
    <mergeCell ref="A1:B5"/>
    <mergeCell ref="T42:T43"/>
    <mergeCell ref="U42:U43"/>
    <mergeCell ref="V42:V43"/>
    <mergeCell ref="W42:W43"/>
    <mergeCell ref="X42:X43"/>
    <mergeCell ref="L37:W37"/>
    <mergeCell ref="L38:V38"/>
    <mergeCell ref="A41:Y41"/>
    <mergeCell ref="A42:A43"/>
    <mergeCell ref="B42:B43"/>
    <mergeCell ref="C42:C43"/>
    <mergeCell ref="D42:D43"/>
    <mergeCell ref="E42:E43"/>
    <mergeCell ref="F42:F43"/>
    <mergeCell ref="G42:G43"/>
    <mergeCell ref="W28:W29"/>
    <mergeCell ref="L30:L32"/>
    <mergeCell ref="M30:N30"/>
    <mergeCell ref="M31:N31"/>
    <mergeCell ref="M32:N32"/>
  </mergeCells>
  <pageMargins left="0" right="0" top="0.39370078740157483" bottom="0.39370078740157483" header="0.31496062992125984" footer="0.31496062992125984"/>
  <pageSetup paperSize="9" scale="44" orientation="landscape" r:id="rId1"/>
  <headerFooter>
    <oddHeader>&amp;C
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U49"/>
  <sheetViews>
    <sheetView rightToLeft="1" tabSelected="1" view="pageLayout" topLeftCell="A34" zoomScale="80" zoomScaleNormal="100" zoomScalePageLayoutView="80" workbookViewId="0">
      <selection activeCell="K50" sqref="K50"/>
    </sheetView>
  </sheetViews>
  <sheetFormatPr defaultRowHeight="15"/>
  <cols>
    <col min="1" max="1" width="12.5703125" customWidth="1"/>
    <col min="2" max="2" width="7.42578125" customWidth="1"/>
    <col min="3" max="3" width="8.140625" customWidth="1"/>
    <col min="4" max="4" width="7.7109375" customWidth="1"/>
    <col min="5" max="5" width="6.28515625" customWidth="1"/>
    <col min="6" max="6" width="6.7109375" customWidth="1"/>
    <col min="7" max="7" width="7.28515625" customWidth="1"/>
    <col min="8" max="8" width="6.5703125" customWidth="1"/>
    <col min="9" max="9" width="7.28515625" customWidth="1"/>
    <col min="10" max="10" width="6.140625" customWidth="1"/>
    <col min="11" max="11" width="6.42578125" customWidth="1"/>
    <col min="12" max="12" width="7.28515625" customWidth="1"/>
    <col min="13" max="13" width="5.85546875" customWidth="1"/>
    <col min="14" max="14" width="7.5703125" customWidth="1"/>
    <col min="15" max="15" width="6.7109375" customWidth="1"/>
    <col min="16" max="35" width="5.7109375" customWidth="1"/>
    <col min="36" max="36" width="6.28515625" customWidth="1"/>
    <col min="37" max="39" width="7.42578125" customWidth="1"/>
    <col min="40" max="40" width="5.7109375" customWidth="1"/>
    <col min="41" max="41" width="5.42578125" customWidth="1"/>
    <col min="42" max="42" width="6.85546875" customWidth="1"/>
    <col min="43" max="43" width="7.5703125" customWidth="1"/>
    <col min="44" max="44" width="3.7109375" customWidth="1"/>
    <col min="45" max="45" width="6.5703125" customWidth="1"/>
    <col min="46" max="46" width="18.5703125" customWidth="1"/>
    <col min="47" max="47" width="7.28515625" customWidth="1"/>
    <col min="48" max="48" width="6" customWidth="1"/>
    <col min="49" max="49" width="6.85546875" customWidth="1"/>
    <col min="50" max="50" width="6.5703125" customWidth="1"/>
    <col min="51" max="51" width="6.85546875" customWidth="1"/>
  </cols>
  <sheetData>
    <row r="1" spans="1:47" ht="18.75" customHeight="1">
      <c r="A1" s="156"/>
      <c r="B1" s="156"/>
      <c r="Q1" s="49"/>
      <c r="R1" s="49"/>
      <c r="S1" s="49"/>
      <c r="T1" s="232" t="s">
        <v>111</v>
      </c>
      <c r="U1" s="232"/>
      <c r="V1" s="232"/>
      <c r="W1" s="49"/>
      <c r="X1" s="49"/>
      <c r="Y1" s="49"/>
      <c r="Z1" s="49"/>
    </row>
    <row r="2" spans="1:47" ht="18.75" customHeight="1">
      <c r="A2" s="156"/>
      <c r="B2" s="156"/>
      <c r="Q2" s="233" t="s">
        <v>112</v>
      </c>
      <c r="R2" s="233"/>
      <c r="S2" s="233"/>
      <c r="T2" s="233"/>
      <c r="U2" s="233"/>
      <c r="V2" s="233"/>
      <c r="W2" s="233"/>
      <c r="X2" s="233"/>
      <c r="Y2" s="233"/>
      <c r="Z2" s="233"/>
    </row>
    <row r="3" spans="1:47" ht="18.75" customHeight="1">
      <c r="A3" s="156"/>
      <c r="B3" s="156"/>
      <c r="Q3" s="49"/>
      <c r="R3" s="49"/>
      <c r="S3" s="233" t="s">
        <v>113</v>
      </c>
      <c r="T3" s="233"/>
      <c r="U3" s="233"/>
      <c r="V3" s="233"/>
      <c r="W3" s="233"/>
      <c r="X3" s="49"/>
      <c r="Y3" s="49"/>
      <c r="Z3" s="49"/>
    </row>
    <row r="4" spans="1:47" ht="18.75" customHeight="1">
      <c r="A4" s="156"/>
      <c r="B4" s="156"/>
      <c r="Q4" s="49"/>
      <c r="R4" s="233" t="s">
        <v>114</v>
      </c>
      <c r="S4" s="233"/>
      <c r="T4" s="233"/>
      <c r="U4" s="233"/>
      <c r="V4" s="233"/>
      <c r="W4" s="233"/>
      <c r="X4" s="233"/>
      <c r="Y4" s="49"/>
      <c r="Z4" s="49"/>
    </row>
    <row r="5" spans="1:47" ht="18.75" customHeight="1">
      <c r="A5" s="156"/>
      <c r="B5" s="156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47">
      <c r="A6" s="227" t="s">
        <v>34</v>
      </c>
      <c r="B6" s="227"/>
      <c r="C6" s="227"/>
    </row>
    <row r="7" spans="1:47" ht="43.5" customHeight="1" thickBot="1">
      <c r="A7" s="228"/>
      <c r="B7" s="228"/>
      <c r="C7" s="228"/>
      <c r="D7" s="9"/>
      <c r="E7" s="229" t="s">
        <v>0</v>
      </c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S7" s="212" t="s">
        <v>35</v>
      </c>
      <c r="AT7" s="212"/>
      <c r="AU7" s="212"/>
    </row>
    <row r="8" spans="1:47" ht="18.75" customHeight="1">
      <c r="A8" s="238" t="s">
        <v>1</v>
      </c>
      <c r="B8" s="240" t="s">
        <v>32</v>
      </c>
      <c r="C8" s="242" t="s">
        <v>33</v>
      </c>
      <c r="D8" s="9"/>
      <c r="E8" s="161" t="s">
        <v>1</v>
      </c>
      <c r="F8" s="230" t="s">
        <v>2</v>
      </c>
      <c r="G8" s="230"/>
      <c r="H8" s="230" t="s">
        <v>3</v>
      </c>
      <c r="I8" s="230"/>
      <c r="J8" s="230" t="s">
        <v>4</v>
      </c>
      <c r="K8" s="230"/>
      <c r="L8" s="230"/>
      <c r="M8" s="230"/>
      <c r="N8" s="230"/>
      <c r="O8" s="230"/>
      <c r="P8" s="230" t="s">
        <v>5</v>
      </c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1" t="s">
        <v>21</v>
      </c>
      <c r="AK8" s="231"/>
      <c r="AL8" s="231"/>
      <c r="AM8" s="231"/>
      <c r="AN8" s="231" t="s">
        <v>22</v>
      </c>
      <c r="AO8" s="231"/>
      <c r="AP8" s="234" t="s">
        <v>97</v>
      </c>
      <c r="AQ8" s="235"/>
      <c r="AS8" s="204" t="s">
        <v>1</v>
      </c>
      <c r="AT8" s="207" t="s">
        <v>36</v>
      </c>
    </row>
    <row r="9" spans="1:47" ht="24" customHeight="1">
      <c r="A9" s="239"/>
      <c r="B9" s="241"/>
      <c r="C9" s="243"/>
      <c r="D9" s="9"/>
      <c r="E9" s="162"/>
      <c r="F9" s="209"/>
      <c r="G9" s="209"/>
      <c r="H9" s="209"/>
      <c r="I9" s="209"/>
      <c r="J9" s="209" t="s">
        <v>6</v>
      </c>
      <c r="K9" s="209"/>
      <c r="L9" s="209" t="s">
        <v>7</v>
      </c>
      <c r="M9" s="209"/>
      <c r="N9" s="209" t="s">
        <v>8</v>
      </c>
      <c r="O9" s="209"/>
      <c r="P9" s="210" t="s">
        <v>9</v>
      </c>
      <c r="Q9" s="211"/>
      <c r="R9" s="210" t="s">
        <v>10</v>
      </c>
      <c r="S9" s="211"/>
      <c r="T9" s="210" t="s">
        <v>11</v>
      </c>
      <c r="U9" s="211"/>
      <c r="V9" s="210" t="s">
        <v>12</v>
      </c>
      <c r="W9" s="211"/>
      <c r="X9" s="210" t="s">
        <v>13</v>
      </c>
      <c r="Y9" s="211"/>
      <c r="Z9" s="210" t="s">
        <v>14</v>
      </c>
      <c r="AA9" s="211"/>
      <c r="AB9" s="210" t="s">
        <v>15</v>
      </c>
      <c r="AC9" s="211"/>
      <c r="AD9" s="210" t="s">
        <v>16</v>
      </c>
      <c r="AE9" s="211"/>
      <c r="AF9" s="210" t="s">
        <v>48</v>
      </c>
      <c r="AG9" s="211"/>
      <c r="AH9" s="221" t="s">
        <v>164</v>
      </c>
      <c r="AI9" s="221"/>
      <c r="AJ9" s="222" t="s">
        <v>23</v>
      </c>
      <c r="AK9" s="223" t="s">
        <v>24</v>
      </c>
      <c r="AL9" s="223"/>
      <c r="AM9" s="223"/>
      <c r="AN9" s="223"/>
      <c r="AO9" s="223"/>
      <c r="AP9" s="236"/>
      <c r="AQ9" s="237"/>
      <c r="AS9" s="205"/>
      <c r="AT9" s="208"/>
    </row>
    <row r="10" spans="1:47" ht="30.75" customHeight="1">
      <c r="A10" s="239"/>
      <c r="B10" s="241"/>
      <c r="C10" s="243"/>
      <c r="D10" s="9"/>
      <c r="E10" s="162"/>
      <c r="F10" s="13" t="s">
        <v>17</v>
      </c>
      <c r="G10" s="13" t="s">
        <v>18</v>
      </c>
      <c r="H10" s="13" t="s">
        <v>17</v>
      </c>
      <c r="I10" s="13" t="s">
        <v>18</v>
      </c>
      <c r="J10" s="13" t="s">
        <v>17</v>
      </c>
      <c r="K10" s="13" t="s">
        <v>18</v>
      </c>
      <c r="L10" s="13" t="s">
        <v>17</v>
      </c>
      <c r="M10" s="13" t="s">
        <v>18</v>
      </c>
      <c r="N10" s="13" t="s">
        <v>17</v>
      </c>
      <c r="O10" s="13" t="s">
        <v>18</v>
      </c>
      <c r="P10" s="13" t="s">
        <v>17</v>
      </c>
      <c r="Q10" s="13" t="s">
        <v>18</v>
      </c>
      <c r="R10" s="13" t="s">
        <v>17</v>
      </c>
      <c r="S10" s="13" t="s">
        <v>18</v>
      </c>
      <c r="T10" s="13" t="s">
        <v>17</v>
      </c>
      <c r="U10" s="13" t="s">
        <v>18</v>
      </c>
      <c r="V10" s="13" t="s">
        <v>17</v>
      </c>
      <c r="W10" s="13" t="s">
        <v>18</v>
      </c>
      <c r="X10" s="13" t="s">
        <v>17</v>
      </c>
      <c r="Y10" s="13" t="s">
        <v>18</v>
      </c>
      <c r="Z10" s="13" t="s">
        <v>17</v>
      </c>
      <c r="AA10" s="13" t="s">
        <v>18</v>
      </c>
      <c r="AB10" s="13" t="s">
        <v>17</v>
      </c>
      <c r="AC10" s="13" t="s">
        <v>18</v>
      </c>
      <c r="AD10" s="13" t="s">
        <v>17</v>
      </c>
      <c r="AE10" s="13" t="s">
        <v>18</v>
      </c>
      <c r="AF10" s="71" t="s">
        <v>17</v>
      </c>
      <c r="AG10" s="71" t="s">
        <v>18</v>
      </c>
      <c r="AH10" s="71" t="s">
        <v>17</v>
      </c>
      <c r="AI10" s="71" t="s">
        <v>18</v>
      </c>
      <c r="AJ10" s="222"/>
      <c r="AK10" s="17" t="s">
        <v>25</v>
      </c>
      <c r="AL10" s="17" t="s">
        <v>26</v>
      </c>
      <c r="AM10" s="17" t="s">
        <v>27</v>
      </c>
      <c r="AN10" s="11" t="s">
        <v>28</v>
      </c>
      <c r="AO10" s="11" t="s">
        <v>29</v>
      </c>
      <c r="AP10" s="11" t="s">
        <v>30</v>
      </c>
      <c r="AQ10" s="25" t="s">
        <v>31</v>
      </c>
      <c r="AS10" s="206"/>
      <c r="AT10" s="208"/>
    </row>
    <row r="11" spans="1:47" ht="43.5" customHeight="1">
      <c r="A11" s="23" t="s">
        <v>100</v>
      </c>
      <c r="B11" s="1"/>
      <c r="C11" s="18"/>
      <c r="E11" s="26" t="s">
        <v>100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69"/>
      <c r="AS11" s="23" t="s">
        <v>108</v>
      </c>
      <c r="AT11" s="18"/>
    </row>
    <row r="12" spans="1:47" ht="43.5" customHeight="1" thickBot="1">
      <c r="A12" s="24" t="s">
        <v>101</v>
      </c>
      <c r="B12" s="19"/>
      <c r="C12" s="20"/>
      <c r="E12" s="24" t="s">
        <v>101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20"/>
      <c r="AS12" s="24" t="s">
        <v>101</v>
      </c>
      <c r="AT12" s="20"/>
    </row>
    <row r="14" spans="1:47" ht="44.25" customHeight="1" thickBot="1">
      <c r="A14" s="224" t="s">
        <v>99</v>
      </c>
      <c r="B14" s="224"/>
      <c r="C14" s="224"/>
      <c r="D14" s="224"/>
      <c r="E14" s="224"/>
      <c r="F14" s="224"/>
      <c r="G14" s="224"/>
      <c r="H14" s="224"/>
      <c r="I14" s="224"/>
      <c r="J14" s="224"/>
      <c r="L14" s="225" t="s">
        <v>88</v>
      </c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C14" s="226" t="s">
        <v>95</v>
      </c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</row>
    <row r="15" spans="1:47">
      <c r="A15" s="213" t="s">
        <v>103</v>
      </c>
      <c r="B15" s="215" t="s">
        <v>100</v>
      </c>
      <c r="C15" s="215"/>
      <c r="D15" s="215"/>
      <c r="E15" s="215" t="s">
        <v>101</v>
      </c>
      <c r="F15" s="215"/>
      <c r="G15" s="215"/>
      <c r="H15" s="215" t="s">
        <v>37</v>
      </c>
      <c r="I15" s="215"/>
      <c r="J15" s="216"/>
      <c r="L15" s="217" t="s">
        <v>56</v>
      </c>
      <c r="M15" s="218"/>
      <c r="N15" s="218"/>
      <c r="O15" s="218"/>
      <c r="P15" s="14" t="s">
        <v>57</v>
      </c>
      <c r="Q15" s="14" t="s">
        <v>58</v>
      </c>
      <c r="R15" s="14" t="s">
        <v>59</v>
      </c>
      <c r="S15" s="14" t="s">
        <v>60</v>
      </c>
      <c r="T15" s="14" t="s">
        <v>61</v>
      </c>
      <c r="U15" s="14" t="s">
        <v>62</v>
      </c>
      <c r="V15" s="14" t="s">
        <v>63</v>
      </c>
      <c r="W15" s="14" t="s">
        <v>64</v>
      </c>
      <c r="X15" s="14" t="s">
        <v>65</v>
      </c>
      <c r="Y15" s="14" t="s">
        <v>66</v>
      </c>
      <c r="Z15" s="14" t="s">
        <v>67</v>
      </c>
      <c r="AA15" s="15" t="s">
        <v>68</v>
      </c>
      <c r="AC15" s="219" t="s">
        <v>56</v>
      </c>
      <c r="AD15" s="220"/>
      <c r="AE15" s="220"/>
      <c r="AF15" s="220"/>
      <c r="AG15" s="220"/>
      <c r="AH15" s="220"/>
      <c r="AI15" s="198" t="s">
        <v>9</v>
      </c>
      <c r="AJ15" s="198" t="s">
        <v>10</v>
      </c>
      <c r="AK15" s="198" t="s">
        <v>11</v>
      </c>
      <c r="AL15" s="198" t="s">
        <v>12</v>
      </c>
      <c r="AM15" s="198" t="s">
        <v>13</v>
      </c>
      <c r="AN15" s="198" t="s">
        <v>14</v>
      </c>
      <c r="AO15" s="198" t="s">
        <v>15</v>
      </c>
      <c r="AP15" s="198" t="s">
        <v>16</v>
      </c>
      <c r="AQ15" s="190" t="s">
        <v>89</v>
      </c>
    </row>
    <row r="16" spans="1:47">
      <c r="A16" s="214"/>
      <c r="B16" s="2" t="s">
        <v>38</v>
      </c>
      <c r="C16" s="2" t="s">
        <v>39</v>
      </c>
      <c r="D16" s="2" t="s">
        <v>40</v>
      </c>
      <c r="E16" s="2" t="s">
        <v>38</v>
      </c>
      <c r="F16" s="2" t="s">
        <v>39</v>
      </c>
      <c r="G16" s="2" t="s">
        <v>40</v>
      </c>
      <c r="H16" s="2" t="s">
        <v>38</v>
      </c>
      <c r="I16" s="2" t="s">
        <v>39</v>
      </c>
      <c r="J16" s="29" t="s">
        <v>40</v>
      </c>
      <c r="L16" s="192" t="s">
        <v>100</v>
      </c>
      <c r="M16" s="194" t="s">
        <v>69</v>
      </c>
      <c r="N16" s="194"/>
      <c r="O16" s="19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16"/>
      <c r="AC16" s="195" t="s">
        <v>90</v>
      </c>
      <c r="AD16" s="176"/>
      <c r="AE16" s="176"/>
      <c r="AF16" s="176"/>
      <c r="AG16" s="176"/>
      <c r="AH16" s="176"/>
      <c r="AI16" s="199"/>
      <c r="AJ16" s="199"/>
      <c r="AK16" s="199"/>
      <c r="AL16" s="199"/>
      <c r="AM16" s="199"/>
      <c r="AN16" s="199"/>
      <c r="AO16" s="199"/>
      <c r="AP16" s="199"/>
      <c r="AQ16" s="191"/>
    </row>
    <row r="17" spans="1:43" ht="19.5">
      <c r="A17" s="30" t="s">
        <v>41</v>
      </c>
      <c r="B17" s="1"/>
      <c r="C17" s="1"/>
      <c r="D17" s="27"/>
      <c r="E17" s="1"/>
      <c r="F17" s="1"/>
      <c r="G17" s="27"/>
      <c r="H17" s="3">
        <f>E17+B17</f>
        <v>0</v>
      </c>
      <c r="I17" s="3">
        <f>F17+C17</f>
        <v>0</v>
      </c>
      <c r="J17" s="31"/>
      <c r="L17" s="192"/>
      <c r="M17" s="194" t="s">
        <v>70</v>
      </c>
      <c r="N17" s="194"/>
      <c r="O17" s="194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1"/>
      <c r="AC17" s="196" t="s">
        <v>100</v>
      </c>
      <c r="AD17" s="176" t="s">
        <v>91</v>
      </c>
      <c r="AE17" s="176"/>
      <c r="AF17" s="176"/>
      <c r="AG17" s="176"/>
      <c r="AH17" s="176"/>
      <c r="AI17" s="1"/>
      <c r="AJ17" s="1"/>
      <c r="AK17" s="1"/>
      <c r="AL17" s="1"/>
      <c r="AM17" s="1"/>
      <c r="AN17" s="1"/>
      <c r="AO17" s="1"/>
      <c r="AP17" s="1"/>
      <c r="AQ17" s="18"/>
    </row>
    <row r="18" spans="1:43" ht="19.5">
      <c r="A18" s="32" t="s">
        <v>42</v>
      </c>
      <c r="B18" s="1"/>
      <c r="C18" s="1"/>
      <c r="D18" s="27"/>
      <c r="E18" s="1"/>
      <c r="F18" s="1"/>
      <c r="G18" s="27"/>
      <c r="H18" s="3">
        <f t="shared" ref="H18:I38" si="0">E18+B18</f>
        <v>0</v>
      </c>
      <c r="I18" s="3">
        <f t="shared" si="0"/>
        <v>0</v>
      </c>
      <c r="J18" s="31"/>
      <c r="L18" s="192"/>
      <c r="M18" s="194" t="s">
        <v>71</v>
      </c>
      <c r="N18" s="194"/>
      <c r="O18" s="194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48"/>
      <c r="AC18" s="196"/>
      <c r="AD18" s="176" t="s">
        <v>92</v>
      </c>
      <c r="AE18" s="176"/>
      <c r="AF18" s="176"/>
      <c r="AG18" s="176"/>
      <c r="AH18" s="176"/>
      <c r="AI18" s="1"/>
      <c r="AJ18" s="1"/>
      <c r="AK18" s="1"/>
      <c r="AL18" s="1"/>
      <c r="AM18" s="1"/>
      <c r="AN18" s="1"/>
      <c r="AO18" s="1"/>
      <c r="AP18" s="1"/>
      <c r="AQ18" s="18"/>
    </row>
    <row r="19" spans="1:43" ht="21.75" thickBot="1">
      <c r="A19" s="33" t="s">
        <v>43</v>
      </c>
      <c r="B19" s="1"/>
      <c r="C19" s="1"/>
      <c r="D19" s="27"/>
      <c r="E19" s="1"/>
      <c r="F19" s="1"/>
      <c r="G19" s="27"/>
      <c r="H19" s="3">
        <f t="shared" si="0"/>
        <v>0</v>
      </c>
      <c r="I19" s="3">
        <f t="shared" si="0"/>
        <v>0</v>
      </c>
      <c r="J19" s="31"/>
      <c r="L19" s="193"/>
      <c r="M19" s="175" t="s">
        <v>72</v>
      </c>
      <c r="N19" s="175"/>
      <c r="O19" s="175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3"/>
      <c r="AC19" s="196"/>
      <c r="AD19" s="176" t="s">
        <v>93</v>
      </c>
      <c r="AE19" s="176"/>
      <c r="AF19" s="176"/>
      <c r="AG19" s="176"/>
      <c r="AH19" s="176"/>
      <c r="AI19" s="1"/>
      <c r="AJ19" s="1"/>
      <c r="AK19" s="1"/>
      <c r="AL19" s="1"/>
      <c r="AM19" s="1"/>
      <c r="AN19" s="1"/>
      <c r="AO19" s="1"/>
      <c r="AP19" s="1"/>
      <c r="AQ19" s="18"/>
    </row>
    <row r="20" spans="1:43" ht="21">
      <c r="A20" s="33" t="s">
        <v>44</v>
      </c>
      <c r="B20" s="1"/>
      <c r="C20" s="1"/>
      <c r="D20" s="27"/>
      <c r="E20" s="1"/>
      <c r="F20" s="1"/>
      <c r="G20" s="27"/>
      <c r="H20" s="3">
        <f t="shared" si="0"/>
        <v>0</v>
      </c>
      <c r="I20" s="3">
        <f t="shared" si="0"/>
        <v>0</v>
      </c>
      <c r="J20" s="31"/>
      <c r="L20" s="200" t="s">
        <v>101</v>
      </c>
      <c r="M20" s="201" t="s">
        <v>69</v>
      </c>
      <c r="N20" s="201"/>
      <c r="O20" s="201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5"/>
      <c r="AC20" s="196"/>
      <c r="AD20" s="176" t="s">
        <v>94</v>
      </c>
      <c r="AE20" s="176"/>
      <c r="AF20" s="176"/>
      <c r="AG20" s="176"/>
      <c r="AH20" s="176"/>
      <c r="AI20" s="1"/>
      <c r="AJ20" s="1"/>
      <c r="AK20" s="1"/>
      <c r="AL20" s="1"/>
      <c r="AM20" s="1"/>
      <c r="AN20" s="1"/>
      <c r="AO20" s="1"/>
      <c r="AP20" s="1"/>
      <c r="AQ20" s="18"/>
    </row>
    <row r="21" spans="1:43" ht="21.75" thickBot="1">
      <c r="A21" s="33" t="s">
        <v>45</v>
      </c>
      <c r="B21" s="1"/>
      <c r="C21" s="1"/>
      <c r="D21" s="27"/>
      <c r="E21" s="1"/>
      <c r="F21" s="1"/>
      <c r="G21" s="27"/>
      <c r="H21" s="3">
        <f t="shared" si="0"/>
        <v>0</v>
      </c>
      <c r="I21" s="3">
        <f t="shared" si="0"/>
        <v>0</v>
      </c>
      <c r="J21" s="31"/>
      <c r="L21" s="192"/>
      <c r="M21" s="194" t="s">
        <v>70</v>
      </c>
      <c r="N21" s="194"/>
      <c r="O21" s="194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1"/>
      <c r="AC21" s="197"/>
      <c r="AD21" s="177" t="s">
        <v>83</v>
      </c>
      <c r="AE21" s="177"/>
      <c r="AF21" s="177"/>
      <c r="AG21" s="177"/>
      <c r="AH21" s="177"/>
      <c r="AI21" s="19"/>
      <c r="AJ21" s="19"/>
      <c r="AK21" s="19"/>
      <c r="AL21" s="19"/>
      <c r="AM21" s="19"/>
      <c r="AN21" s="19"/>
      <c r="AO21" s="19"/>
      <c r="AP21" s="19"/>
      <c r="AQ21" s="20"/>
    </row>
    <row r="22" spans="1:43" ht="21">
      <c r="A22" s="33" t="s">
        <v>9</v>
      </c>
      <c r="B22" s="1"/>
      <c r="C22" s="1"/>
      <c r="D22" s="28"/>
      <c r="E22" s="1"/>
      <c r="F22" s="1"/>
      <c r="G22" s="28"/>
      <c r="H22" s="3">
        <f t="shared" si="0"/>
        <v>0</v>
      </c>
      <c r="I22" s="3">
        <f t="shared" si="0"/>
        <v>0</v>
      </c>
      <c r="J22" s="34">
        <f>G22+D22</f>
        <v>0</v>
      </c>
      <c r="L22" s="192"/>
      <c r="M22" s="194" t="s">
        <v>71</v>
      </c>
      <c r="N22" s="194"/>
      <c r="O22" s="194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48"/>
      <c r="AB22" s="8"/>
      <c r="AC22" s="202" t="s">
        <v>101</v>
      </c>
      <c r="AD22" s="203" t="s">
        <v>91</v>
      </c>
      <c r="AE22" s="203"/>
      <c r="AF22" s="203"/>
      <c r="AG22" s="203"/>
      <c r="AH22" s="203"/>
      <c r="AI22" s="21"/>
      <c r="AJ22" s="21"/>
      <c r="AK22" s="21"/>
      <c r="AL22" s="21"/>
      <c r="AM22" s="21"/>
      <c r="AN22" s="21"/>
      <c r="AO22" s="21"/>
      <c r="AP22" s="21"/>
      <c r="AQ22" s="22"/>
    </row>
    <row r="23" spans="1:43" ht="21.75" thickBot="1">
      <c r="A23" s="33" t="s">
        <v>46</v>
      </c>
      <c r="B23" s="1"/>
      <c r="C23" s="1"/>
      <c r="D23" s="28"/>
      <c r="E23" s="1"/>
      <c r="F23" s="1"/>
      <c r="G23" s="28"/>
      <c r="H23" s="3">
        <f t="shared" si="0"/>
        <v>0</v>
      </c>
      <c r="I23" s="3">
        <f t="shared" si="0"/>
        <v>0</v>
      </c>
      <c r="J23" s="34">
        <f t="shared" ref="J23:J31" si="1">G23+D23</f>
        <v>0</v>
      </c>
      <c r="L23" s="193"/>
      <c r="M23" s="175" t="s">
        <v>72</v>
      </c>
      <c r="N23" s="175"/>
      <c r="O23" s="175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3"/>
      <c r="AC23" s="196"/>
      <c r="AD23" s="176" t="s">
        <v>92</v>
      </c>
      <c r="AE23" s="176"/>
      <c r="AF23" s="176"/>
      <c r="AG23" s="176"/>
      <c r="AH23" s="176"/>
      <c r="AI23" s="1"/>
      <c r="AJ23" s="1"/>
      <c r="AK23" s="1"/>
      <c r="AL23" s="1"/>
      <c r="AM23" s="1"/>
      <c r="AN23" s="1"/>
      <c r="AO23" s="1"/>
      <c r="AP23" s="1"/>
      <c r="AQ23" s="18"/>
    </row>
    <row r="24" spans="1:43" ht="21">
      <c r="A24" s="33" t="s">
        <v>47</v>
      </c>
      <c r="B24" s="1"/>
      <c r="C24" s="1"/>
      <c r="D24" s="28"/>
      <c r="E24" s="1"/>
      <c r="F24" s="1"/>
      <c r="G24" s="28"/>
      <c r="H24" s="3">
        <f t="shared" si="0"/>
        <v>0</v>
      </c>
      <c r="I24" s="3">
        <f t="shared" si="0"/>
        <v>0</v>
      </c>
      <c r="J24" s="34">
        <f t="shared" si="1"/>
        <v>0</v>
      </c>
      <c r="AC24" s="196"/>
      <c r="AD24" s="176" t="s">
        <v>93</v>
      </c>
      <c r="AE24" s="176"/>
      <c r="AF24" s="176"/>
      <c r="AG24" s="176"/>
      <c r="AH24" s="176"/>
      <c r="AI24" s="1"/>
      <c r="AJ24" s="1"/>
      <c r="AK24" s="1"/>
      <c r="AL24" s="1"/>
      <c r="AM24" s="1"/>
      <c r="AN24" s="1"/>
      <c r="AO24" s="1"/>
      <c r="AP24" s="1"/>
      <c r="AQ24" s="18"/>
    </row>
    <row r="25" spans="1:43" ht="21">
      <c r="A25" s="33" t="s">
        <v>11</v>
      </c>
      <c r="B25" s="1"/>
      <c r="C25" s="1"/>
      <c r="D25" s="28"/>
      <c r="E25" s="1"/>
      <c r="F25" s="1"/>
      <c r="G25" s="28"/>
      <c r="H25" s="3">
        <f t="shared" si="0"/>
        <v>0</v>
      </c>
      <c r="I25" s="3">
        <f t="shared" si="0"/>
        <v>0</v>
      </c>
      <c r="J25" s="34">
        <f t="shared" si="1"/>
        <v>0</v>
      </c>
      <c r="AC25" s="196"/>
      <c r="AD25" s="176" t="s">
        <v>94</v>
      </c>
      <c r="AE25" s="176"/>
      <c r="AF25" s="176"/>
      <c r="AG25" s="176"/>
      <c r="AH25" s="176"/>
      <c r="AI25" s="1"/>
      <c r="AJ25" s="1"/>
      <c r="AK25" s="1"/>
      <c r="AL25" s="1"/>
      <c r="AM25" s="1"/>
      <c r="AN25" s="1"/>
      <c r="AO25" s="1"/>
      <c r="AP25" s="1"/>
      <c r="AQ25" s="18"/>
    </row>
    <row r="26" spans="1:43" ht="21.75" customHeight="1" thickBot="1">
      <c r="A26" s="33" t="s">
        <v>12</v>
      </c>
      <c r="B26" s="1"/>
      <c r="C26" s="1"/>
      <c r="D26" s="28"/>
      <c r="E26" s="1"/>
      <c r="F26" s="1"/>
      <c r="G26" s="28"/>
      <c r="H26" s="3">
        <f t="shared" si="0"/>
        <v>0</v>
      </c>
      <c r="I26" s="3">
        <f t="shared" si="0"/>
        <v>0</v>
      </c>
      <c r="J26" s="34">
        <f t="shared" si="1"/>
        <v>0</v>
      </c>
      <c r="AC26" s="197"/>
      <c r="AD26" s="177" t="s">
        <v>83</v>
      </c>
      <c r="AE26" s="177"/>
      <c r="AF26" s="177"/>
      <c r="AG26" s="177"/>
      <c r="AH26" s="177"/>
      <c r="AI26" s="19"/>
      <c r="AJ26" s="19"/>
      <c r="AK26" s="19"/>
      <c r="AL26" s="19"/>
      <c r="AM26" s="19"/>
      <c r="AN26" s="19"/>
      <c r="AO26" s="19"/>
      <c r="AP26" s="19"/>
      <c r="AQ26" s="20"/>
    </row>
    <row r="27" spans="1:43" ht="21.75" thickBot="1">
      <c r="A27" s="33" t="s">
        <v>13</v>
      </c>
      <c r="B27" s="1"/>
      <c r="C27" s="1"/>
      <c r="D27" s="28"/>
      <c r="E27" s="1"/>
      <c r="F27" s="1"/>
      <c r="G27" s="28"/>
      <c r="H27" s="3">
        <f t="shared" si="0"/>
        <v>0</v>
      </c>
      <c r="I27" s="3">
        <f t="shared" si="0"/>
        <v>0</v>
      </c>
      <c r="J27" s="34">
        <f t="shared" si="1"/>
        <v>0</v>
      </c>
      <c r="L27" s="160" t="s">
        <v>87</v>
      </c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</row>
    <row r="28" spans="1:43" ht="21" customHeight="1">
      <c r="A28" s="33" t="s">
        <v>14</v>
      </c>
      <c r="B28" s="1"/>
      <c r="C28" s="1"/>
      <c r="D28" s="28"/>
      <c r="E28" s="1"/>
      <c r="F28" s="1"/>
      <c r="G28" s="28"/>
      <c r="H28" s="3">
        <f t="shared" si="0"/>
        <v>0</v>
      </c>
      <c r="I28" s="3">
        <f t="shared" si="0"/>
        <v>0</v>
      </c>
      <c r="J28" s="34">
        <f t="shared" si="1"/>
        <v>0</v>
      </c>
      <c r="L28" s="180" t="s">
        <v>102</v>
      </c>
      <c r="M28" s="181"/>
      <c r="N28" s="182"/>
      <c r="O28" s="186" t="s">
        <v>77</v>
      </c>
      <c r="P28" s="186" t="s">
        <v>78</v>
      </c>
      <c r="Q28" s="188" t="s">
        <v>79</v>
      </c>
      <c r="R28" s="188" t="s">
        <v>104</v>
      </c>
      <c r="S28" s="186" t="s">
        <v>105</v>
      </c>
      <c r="T28" s="188" t="s">
        <v>80</v>
      </c>
      <c r="U28" s="188" t="s">
        <v>81</v>
      </c>
      <c r="V28" s="188" t="s">
        <v>82</v>
      </c>
      <c r="W28" s="169" t="s">
        <v>83</v>
      </c>
    </row>
    <row r="29" spans="1:43" ht="21">
      <c r="A29" s="33" t="s">
        <v>15</v>
      </c>
      <c r="B29" s="1"/>
      <c r="C29" s="1"/>
      <c r="D29" s="28"/>
      <c r="E29" s="1"/>
      <c r="F29" s="1"/>
      <c r="G29" s="28"/>
      <c r="H29" s="3">
        <f t="shared" si="0"/>
        <v>0</v>
      </c>
      <c r="I29" s="3">
        <f t="shared" si="0"/>
        <v>0</v>
      </c>
      <c r="J29" s="34">
        <f t="shared" si="1"/>
        <v>0</v>
      </c>
      <c r="L29" s="183"/>
      <c r="M29" s="184"/>
      <c r="N29" s="185"/>
      <c r="O29" s="187"/>
      <c r="P29" s="187"/>
      <c r="Q29" s="189"/>
      <c r="R29" s="189"/>
      <c r="S29" s="187"/>
      <c r="T29" s="189"/>
      <c r="U29" s="189"/>
      <c r="V29" s="189"/>
      <c r="W29" s="170"/>
    </row>
    <row r="30" spans="1:43" ht="21">
      <c r="A30" s="33" t="s">
        <v>16</v>
      </c>
      <c r="B30" s="1"/>
      <c r="C30" s="1"/>
      <c r="D30" s="28"/>
      <c r="E30" s="1"/>
      <c r="F30" s="1"/>
      <c r="G30" s="28"/>
      <c r="H30" s="3">
        <f t="shared" si="0"/>
        <v>0</v>
      </c>
      <c r="I30" s="3">
        <f t="shared" si="0"/>
        <v>0</v>
      </c>
      <c r="J30" s="34">
        <f t="shared" si="1"/>
        <v>0</v>
      </c>
      <c r="L30" s="171" t="s">
        <v>100</v>
      </c>
      <c r="M30" s="172" t="s">
        <v>84</v>
      </c>
      <c r="N30" s="172"/>
      <c r="O30" s="5"/>
      <c r="P30" s="5"/>
      <c r="Q30" s="5"/>
      <c r="R30" s="5"/>
      <c r="S30" s="5"/>
      <c r="T30" s="5"/>
      <c r="U30" s="5"/>
      <c r="V30" s="5"/>
      <c r="W30" s="40"/>
    </row>
    <row r="31" spans="1:43" ht="21">
      <c r="A31" s="33" t="s">
        <v>48</v>
      </c>
      <c r="B31" s="1"/>
      <c r="C31" s="1"/>
      <c r="D31" s="28"/>
      <c r="E31" s="1"/>
      <c r="F31" s="1"/>
      <c r="G31" s="28"/>
      <c r="H31" s="3">
        <f t="shared" si="0"/>
        <v>0</v>
      </c>
      <c r="I31" s="3">
        <f t="shared" si="0"/>
        <v>0</v>
      </c>
      <c r="J31" s="34">
        <f t="shared" si="1"/>
        <v>0</v>
      </c>
      <c r="L31" s="171"/>
      <c r="M31" s="172" t="s">
        <v>85</v>
      </c>
      <c r="N31" s="172"/>
      <c r="O31" s="5"/>
      <c r="P31" s="5"/>
      <c r="Q31" s="5"/>
      <c r="R31" s="6"/>
      <c r="S31" s="6"/>
      <c r="T31" s="5"/>
      <c r="U31" s="6"/>
      <c r="V31" s="5"/>
      <c r="W31" s="40"/>
    </row>
    <row r="32" spans="1:43" ht="21">
      <c r="A32" s="33" t="s">
        <v>49</v>
      </c>
      <c r="B32" s="1"/>
      <c r="C32" s="1"/>
      <c r="D32" s="27"/>
      <c r="E32" s="1"/>
      <c r="F32" s="1"/>
      <c r="G32" s="27"/>
      <c r="H32" s="3">
        <f t="shared" si="0"/>
        <v>0</v>
      </c>
      <c r="I32" s="3">
        <f t="shared" si="0"/>
        <v>0</v>
      </c>
      <c r="J32" s="31"/>
      <c r="L32" s="171"/>
      <c r="M32" s="172" t="s">
        <v>86</v>
      </c>
      <c r="N32" s="172"/>
      <c r="O32" s="5"/>
      <c r="P32" s="5"/>
      <c r="Q32" s="5"/>
      <c r="R32" s="6"/>
      <c r="S32" s="6"/>
      <c r="T32" s="5"/>
      <c r="U32" s="6"/>
      <c r="V32" s="5"/>
      <c r="W32" s="40"/>
    </row>
    <row r="33" spans="1:25" ht="21">
      <c r="A33" s="33" t="s">
        <v>50</v>
      </c>
      <c r="B33" s="1"/>
      <c r="C33" s="1"/>
      <c r="D33" s="27"/>
      <c r="E33" s="1"/>
      <c r="F33" s="1"/>
      <c r="G33" s="27"/>
      <c r="H33" s="3">
        <f t="shared" si="0"/>
        <v>0</v>
      </c>
      <c r="I33" s="3">
        <f t="shared" si="0"/>
        <v>0</v>
      </c>
      <c r="J33" s="31"/>
      <c r="L33" s="171" t="s">
        <v>101</v>
      </c>
      <c r="M33" s="172" t="s">
        <v>84</v>
      </c>
      <c r="N33" s="172"/>
      <c r="O33" s="5"/>
      <c r="P33" s="5"/>
      <c r="Q33" s="5"/>
      <c r="R33" s="5"/>
      <c r="S33" s="5"/>
      <c r="T33" s="5"/>
      <c r="U33" s="5"/>
      <c r="V33" s="5"/>
      <c r="W33" s="40"/>
    </row>
    <row r="34" spans="1:25" ht="21">
      <c r="A34" s="33" t="s">
        <v>51</v>
      </c>
      <c r="B34" s="1"/>
      <c r="C34" s="1"/>
      <c r="D34" s="27"/>
      <c r="E34" s="1"/>
      <c r="F34" s="1"/>
      <c r="G34" s="27"/>
      <c r="H34" s="3">
        <f t="shared" si="0"/>
        <v>0</v>
      </c>
      <c r="I34" s="3">
        <f t="shared" si="0"/>
        <v>0</v>
      </c>
      <c r="J34" s="31"/>
      <c r="L34" s="171"/>
      <c r="M34" s="172" t="s">
        <v>85</v>
      </c>
      <c r="N34" s="172"/>
      <c r="O34" s="5"/>
      <c r="P34" s="5"/>
      <c r="Q34" s="5"/>
      <c r="R34" s="6"/>
      <c r="S34" s="6"/>
      <c r="T34" s="5"/>
      <c r="U34" s="6"/>
      <c r="V34" s="5"/>
      <c r="W34" s="40"/>
    </row>
    <row r="35" spans="1:25" ht="21.75" thickBot="1">
      <c r="A35" s="33" t="s">
        <v>52</v>
      </c>
      <c r="B35" s="1"/>
      <c r="C35" s="1"/>
      <c r="D35" s="27"/>
      <c r="E35" s="1"/>
      <c r="F35" s="1"/>
      <c r="G35" s="27"/>
      <c r="H35" s="3">
        <f t="shared" si="0"/>
        <v>0</v>
      </c>
      <c r="I35" s="3">
        <f t="shared" si="0"/>
        <v>0</v>
      </c>
      <c r="J35" s="31"/>
      <c r="L35" s="178"/>
      <c r="M35" s="179" t="s">
        <v>86</v>
      </c>
      <c r="N35" s="179"/>
      <c r="O35" s="41"/>
      <c r="P35" s="41"/>
      <c r="Q35" s="41"/>
      <c r="R35" s="42"/>
      <c r="S35" s="42"/>
      <c r="T35" s="41"/>
      <c r="U35" s="42"/>
      <c r="V35" s="41"/>
      <c r="W35" s="43"/>
    </row>
    <row r="36" spans="1:25" ht="21">
      <c r="A36" s="33" t="s">
        <v>53</v>
      </c>
      <c r="B36" s="1"/>
      <c r="C36" s="1"/>
      <c r="D36" s="27"/>
      <c r="E36" s="1"/>
      <c r="F36" s="1"/>
      <c r="G36" s="27"/>
      <c r="H36" s="3">
        <f t="shared" si="0"/>
        <v>0</v>
      </c>
      <c r="I36" s="3">
        <f t="shared" si="0"/>
        <v>0</v>
      </c>
      <c r="J36" s="31"/>
    </row>
    <row r="37" spans="1:25" ht="21">
      <c r="A37" s="33" t="s">
        <v>54</v>
      </c>
      <c r="B37" s="1"/>
      <c r="C37" s="1"/>
      <c r="D37" s="27"/>
      <c r="E37" s="1"/>
      <c r="F37" s="1"/>
      <c r="G37" s="27"/>
      <c r="H37" s="3">
        <f t="shared" si="0"/>
        <v>0</v>
      </c>
      <c r="I37" s="3">
        <f t="shared" si="0"/>
        <v>0</v>
      </c>
      <c r="J37" s="31"/>
      <c r="L37" s="159" t="s">
        <v>106</v>
      </c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</row>
    <row r="38" spans="1:25" ht="21">
      <c r="A38" s="35" t="s">
        <v>98</v>
      </c>
      <c r="B38" s="1"/>
      <c r="C38" s="1"/>
      <c r="D38" s="27"/>
      <c r="E38" s="1"/>
      <c r="F38" s="1"/>
      <c r="G38" s="27"/>
      <c r="H38" s="3">
        <f t="shared" si="0"/>
        <v>0</v>
      </c>
      <c r="I38" s="3">
        <f t="shared" si="0"/>
        <v>0</v>
      </c>
      <c r="J38" s="31"/>
      <c r="L38" s="159" t="s">
        <v>107</v>
      </c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44"/>
    </row>
    <row r="39" spans="1:25" ht="15.75" thickBot="1">
      <c r="A39" s="36" t="s">
        <v>55</v>
      </c>
      <c r="B39" s="37">
        <f>SUM(B17:B38)</f>
        <v>0</v>
      </c>
      <c r="C39" s="37">
        <f>SUM(C17:C38)</f>
        <v>0</v>
      </c>
      <c r="D39" s="38">
        <f>SUM(D22:D31)</f>
        <v>0</v>
      </c>
      <c r="E39" s="37">
        <f>SUM(E17:E38)</f>
        <v>0</v>
      </c>
      <c r="F39" s="37">
        <f>SUM(F17:F38)</f>
        <v>0</v>
      </c>
      <c r="G39" s="38">
        <f>SUM(G22:G31)</f>
        <v>0</v>
      </c>
      <c r="H39" s="37">
        <f>SUM(H17:H38)</f>
        <v>0</v>
      </c>
      <c r="I39" s="37">
        <f>SUM(I17:I38)</f>
        <v>0</v>
      </c>
      <c r="J39" s="39">
        <f>SUM(J22:J31)</f>
        <v>0</v>
      </c>
    </row>
    <row r="41" spans="1:25" ht="21" thickBot="1">
      <c r="A41" s="160" t="s">
        <v>76</v>
      </c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</row>
    <row r="42" spans="1:25">
      <c r="A42" s="161" t="s">
        <v>1</v>
      </c>
      <c r="B42" s="163" t="s">
        <v>110</v>
      </c>
      <c r="C42" s="165" t="s">
        <v>73</v>
      </c>
      <c r="D42" s="167" t="s">
        <v>96</v>
      </c>
      <c r="E42" s="157" t="s">
        <v>43</v>
      </c>
      <c r="F42" s="157" t="s">
        <v>44</v>
      </c>
      <c r="G42" s="157" t="s">
        <v>45</v>
      </c>
      <c r="H42" s="157" t="s">
        <v>9</v>
      </c>
      <c r="I42" s="157" t="s">
        <v>46</v>
      </c>
      <c r="J42" s="157" t="s">
        <v>47</v>
      </c>
      <c r="K42" s="157" t="s">
        <v>11</v>
      </c>
      <c r="L42" s="157" t="s">
        <v>12</v>
      </c>
      <c r="M42" s="157" t="s">
        <v>13</v>
      </c>
      <c r="N42" s="157" t="s">
        <v>14</v>
      </c>
      <c r="O42" s="157" t="s">
        <v>15</v>
      </c>
      <c r="P42" s="157" t="s">
        <v>16</v>
      </c>
      <c r="Q42" s="157" t="s">
        <v>48</v>
      </c>
      <c r="R42" s="157" t="s">
        <v>49</v>
      </c>
      <c r="S42" s="157" t="s">
        <v>50</v>
      </c>
      <c r="T42" s="157" t="s">
        <v>51</v>
      </c>
      <c r="U42" s="157" t="s">
        <v>52</v>
      </c>
      <c r="V42" s="157" t="s">
        <v>53</v>
      </c>
      <c r="W42" s="157" t="s">
        <v>54</v>
      </c>
      <c r="X42" s="157" t="s">
        <v>74</v>
      </c>
      <c r="Y42" s="173" t="s">
        <v>75</v>
      </c>
    </row>
    <row r="43" spans="1:25">
      <c r="A43" s="162"/>
      <c r="B43" s="164"/>
      <c r="C43" s="166"/>
      <c r="D43" s="16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74"/>
    </row>
    <row r="44" spans="1:25" ht="23.25" customHeight="1">
      <c r="A44" s="154" t="s">
        <v>100</v>
      </c>
      <c r="B44" s="13" t="s">
        <v>38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45">
        <f t="shared" ref="Y44:Y49" si="2">SUM(C44:X44)</f>
        <v>0</v>
      </c>
    </row>
    <row r="45" spans="1:25" ht="23.25" customHeight="1">
      <c r="A45" s="154"/>
      <c r="B45" s="13" t="s">
        <v>39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45">
        <f t="shared" si="2"/>
        <v>0</v>
      </c>
    </row>
    <row r="46" spans="1:25" ht="23.25" customHeight="1">
      <c r="A46" s="154" t="s">
        <v>101</v>
      </c>
      <c r="B46" s="13" t="s">
        <v>38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45">
        <f t="shared" si="2"/>
        <v>0</v>
      </c>
    </row>
    <row r="47" spans="1:25" ht="23.25" customHeight="1">
      <c r="A47" s="154"/>
      <c r="B47" s="13" t="s">
        <v>39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45">
        <f t="shared" si="2"/>
        <v>0</v>
      </c>
    </row>
    <row r="48" spans="1:25" ht="15.75">
      <c r="A48" s="154" t="s">
        <v>37</v>
      </c>
      <c r="B48" s="13" t="s">
        <v>38</v>
      </c>
      <c r="C48" s="13">
        <f>C46+C44</f>
        <v>0</v>
      </c>
      <c r="D48" s="13">
        <f t="shared" ref="D48:X49" si="3">D46+D44</f>
        <v>0</v>
      </c>
      <c r="E48" s="13">
        <f t="shared" si="3"/>
        <v>0</v>
      </c>
      <c r="F48" s="13">
        <f t="shared" si="3"/>
        <v>0</v>
      </c>
      <c r="G48" s="13">
        <f t="shared" si="3"/>
        <v>0</v>
      </c>
      <c r="H48" s="13">
        <f t="shared" si="3"/>
        <v>0</v>
      </c>
      <c r="I48" s="13">
        <f t="shared" si="3"/>
        <v>0</v>
      </c>
      <c r="J48" s="13">
        <f t="shared" si="3"/>
        <v>0</v>
      </c>
      <c r="K48" s="13">
        <f t="shared" si="3"/>
        <v>0</v>
      </c>
      <c r="L48" s="13">
        <f t="shared" si="3"/>
        <v>0</v>
      </c>
      <c r="M48" s="13">
        <f t="shared" si="3"/>
        <v>0</v>
      </c>
      <c r="N48" s="13">
        <f t="shared" si="3"/>
        <v>0</v>
      </c>
      <c r="O48" s="13">
        <f t="shared" si="3"/>
        <v>0</v>
      </c>
      <c r="P48" s="13">
        <f t="shared" si="3"/>
        <v>0</v>
      </c>
      <c r="Q48" s="13">
        <f t="shared" si="3"/>
        <v>0</v>
      </c>
      <c r="R48" s="13">
        <f t="shared" si="3"/>
        <v>0</v>
      </c>
      <c r="S48" s="13">
        <f t="shared" si="3"/>
        <v>0</v>
      </c>
      <c r="T48" s="13">
        <f t="shared" si="3"/>
        <v>0</v>
      </c>
      <c r="U48" s="13">
        <f t="shared" si="3"/>
        <v>0</v>
      </c>
      <c r="V48" s="13">
        <f t="shared" si="3"/>
        <v>0</v>
      </c>
      <c r="W48" s="13">
        <f t="shared" si="3"/>
        <v>0</v>
      </c>
      <c r="X48" s="13">
        <f t="shared" si="3"/>
        <v>0</v>
      </c>
      <c r="Y48" s="45">
        <f t="shared" si="2"/>
        <v>0</v>
      </c>
    </row>
    <row r="49" spans="1:25" ht="16.5" thickBot="1">
      <c r="A49" s="155"/>
      <c r="B49" s="46" t="s">
        <v>39</v>
      </c>
      <c r="C49" s="46">
        <f>C47+C45</f>
        <v>0</v>
      </c>
      <c r="D49" s="46">
        <f t="shared" si="3"/>
        <v>0</v>
      </c>
      <c r="E49" s="46">
        <f t="shared" si="3"/>
        <v>0</v>
      </c>
      <c r="F49" s="46">
        <f t="shared" si="3"/>
        <v>0</v>
      </c>
      <c r="G49" s="46">
        <f t="shared" si="3"/>
        <v>0</v>
      </c>
      <c r="H49" s="46">
        <f t="shared" si="3"/>
        <v>0</v>
      </c>
      <c r="I49" s="46">
        <f t="shared" si="3"/>
        <v>0</v>
      </c>
      <c r="J49" s="46">
        <f t="shared" si="3"/>
        <v>0</v>
      </c>
      <c r="K49" s="46">
        <f t="shared" si="3"/>
        <v>0</v>
      </c>
      <c r="L49" s="46">
        <f t="shared" si="3"/>
        <v>0</v>
      </c>
      <c r="M49" s="46">
        <f t="shared" si="3"/>
        <v>0</v>
      </c>
      <c r="N49" s="46">
        <f t="shared" si="3"/>
        <v>0</v>
      </c>
      <c r="O49" s="46">
        <f t="shared" si="3"/>
        <v>0</v>
      </c>
      <c r="P49" s="46">
        <f t="shared" si="3"/>
        <v>0</v>
      </c>
      <c r="Q49" s="46">
        <f t="shared" si="3"/>
        <v>0</v>
      </c>
      <c r="R49" s="46">
        <f t="shared" si="3"/>
        <v>0</v>
      </c>
      <c r="S49" s="46">
        <f t="shared" si="3"/>
        <v>0</v>
      </c>
      <c r="T49" s="46">
        <f t="shared" si="3"/>
        <v>0</v>
      </c>
      <c r="U49" s="46">
        <f t="shared" si="3"/>
        <v>0</v>
      </c>
      <c r="V49" s="46">
        <f t="shared" si="3"/>
        <v>0</v>
      </c>
      <c r="W49" s="46">
        <f t="shared" si="3"/>
        <v>0</v>
      </c>
      <c r="X49" s="46">
        <f t="shared" si="3"/>
        <v>0</v>
      </c>
      <c r="Y49" s="47">
        <f t="shared" si="2"/>
        <v>0</v>
      </c>
    </row>
  </sheetData>
  <mergeCells count="127">
    <mergeCell ref="A6:C7"/>
    <mergeCell ref="E7:AQ7"/>
    <mergeCell ref="F8:G9"/>
    <mergeCell ref="H8:I9"/>
    <mergeCell ref="J8:O8"/>
    <mergeCell ref="P8:AI8"/>
    <mergeCell ref="AJ8:AM8"/>
    <mergeCell ref="T1:V1"/>
    <mergeCell ref="Q2:Z2"/>
    <mergeCell ref="S3:W3"/>
    <mergeCell ref="R4:X4"/>
    <mergeCell ref="AF9:AG9"/>
    <mergeCell ref="AB9:AC9"/>
    <mergeCell ref="AD9:AE9"/>
    <mergeCell ref="AN8:AO9"/>
    <mergeCell ref="AP8:AQ9"/>
    <mergeCell ref="A8:A10"/>
    <mergeCell ref="B8:B10"/>
    <mergeCell ref="C8:C10"/>
    <mergeCell ref="E8:E10"/>
    <mergeCell ref="AS8:AS10"/>
    <mergeCell ref="AT8:AT10"/>
    <mergeCell ref="J9:K9"/>
    <mergeCell ref="L9:M9"/>
    <mergeCell ref="N9:O9"/>
    <mergeCell ref="P9:Q9"/>
    <mergeCell ref="R9:S9"/>
    <mergeCell ref="AS7:AU7"/>
    <mergeCell ref="A15:A16"/>
    <mergeCell ref="B15:D15"/>
    <mergeCell ref="E15:G15"/>
    <mergeCell ref="H15:J15"/>
    <mergeCell ref="L15:O15"/>
    <mergeCell ref="AC15:AH15"/>
    <mergeCell ref="AH9:AI9"/>
    <mergeCell ref="AJ9:AJ10"/>
    <mergeCell ref="AK9:AM9"/>
    <mergeCell ref="A14:J14"/>
    <mergeCell ref="L14:AA14"/>
    <mergeCell ref="AC14:AQ14"/>
    <mergeCell ref="T9:U9"/>
    <mergeCell ref="V9:W9"/>
    <mergeCell ref="X9:Y9"/>
    <mergeCell ref="Z9:AA9"/>
    <mergeCell ref="AQ15:AQ16"/>
    <mergeCell ref="L16:L19"/>
    <mergeCell ref="M16:O16"/>
    <mergeCell ref="AC16:AH16"/>
    <mergeCell ref="M17:O17"/>
    <mergeCell ref="AC17:AC21"/>
    <mergeCell ref="AD17:AH17"/>
    <mergeCell ref="M18:O18"/>
    <mergeCell ref="AI15:AI16"/>
    <mergeCell ref="AJ15:AJ16"/>
    <mergeCell ref="AK15:AK16"/>
    <mergeCell ref="AL15:AL16"/>
    <mergeCell ref="AM15:AM16"/>
    <mergeCell ref="AN15:AN16"/>
    <mergeCell ref="L20:L23"/>
    <mergeCell ref="M20:O20"/>
    <mergeCell ref="AD20:AH20"/>
    <mergeCell ref="M21:O21"/>
    <mergeCell ref="AD21:AH21"/>
    <mergeCell ref="M22:O22"/>
    <mergeCell ref="AC22:AC26"/>
    <mergeCell ref="AO15:AO16"/>
    <mergeCell ref="AP15:AP16"/>
    <mergeCell ref="AD22:AH22"/>
    <mergeCell ref="M23:O23"/>
    <mergeCell ref="AD23:AH23"/>
    <mergeCell ref="AD24:AH24"/>
    <mergeCell ref="AD25:AH25"/>
    <mergeCell ref="AD26:AH26"/>
    <mergeCell ref="AD18:AH18"/>
    <mergeCell ref="M19:O19"/>
    <mergeCell ref="AD19:AH19"/>
    <mergeCell ref="L33:L35"/>
    <mergeCell ref="M33:N33"/>
    <mergeCell ref="M34:N34"/>
    <mergeCell ref="M35:N35"/>
    <mergeCell ref="L27:W27"/>
    <mergeCell ref="L28:N29"/>
    <mergeCell ref="O28:O29"/>
    <mergeCell ref="P28:P29"/>
    <mergeCell ref="Q28:Q29"/>
    <mergeCell ref="R28:R29"/>
    <mergeCell ref="S28:S29"/>
    <mergeCell ref="T28:T29"/>
    <mergeCell ref="U28:U29"/>
    <mergeCell ref="V28:V29"/>
    <mergeCell ref="Y42:Y43"/>
    <mergeCell ref="N42:N43"/>
    <mergeCell ref="O42:O43"/>
    <mergeCell ref="P42:P43"/>
    <mergeCell ref="Q42:Q43"/>
    <mergeCell ref="R42:R43"/>
    <mergeCell ref="S42:S43"/>
    <mergeCell ref="H42:H43"/>
    <mergeCell ref="I42:I43"/>
    <mergeCell ref="J42:J43"/>
    <mergeCell ref="K42:K43"/>
    <mergeCell ref="L42:L43"/>
    <mergeCell ref="M42:M43"/>
    <mergeCell ref="A44:A45"/>
    <mergeCell ref="A46:A47"/>
    <mergeCell ref="A48:A49"/>
    <mergeCell ref="A1:B5"/>
    <mergeCell ref="T42:T43"/>
    <mergeCell ref="U42:U43"/>
    <mergeCell ref="V42:V43"/>
    <mergeCell ref="W42:W43"/>
    <mergeCell ref="X42:X43"/>
    <mergeCell ref="L37:W37"/>
    <mergeCell ref="L38:V38"/>
    <mergeCell ref="A41:Y41"/>
    <mergeCell ref="A42:A43"/>
    <mergeCell ref="B42:B43"/>
    <mergeCell ref="C42:C43"/>
    <mergeCell ref="D42:D43"/>
    <mergeCell ref="E42:E43"/>
    <mergeCell ref="F42:F43"/>
    <mergeCell ref="G42:G43"/>
    <mergeCell ref="W28:W29"/>
    <mergeCell ref="L30:L32"/>
    <mergeCell ref="M30:N30"/>
    <mergeCell ref="M31:N31"/>
    <mergeCell ref="M32:N32"/>
  </mergeCells>
  <pageMargins left="0.25" right="0.25" top="0.75" bottom="0.75" header="0.3" footer="0.3"/>
  <pageSetup paperSize="9" scale="44" orientation="landscape" r:id="rId1"/>
  <headerFooter>
    <oddHeader>&amp;C
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U49"/>
  <sheetViews>
    <sheetView rightToLeft="1" view="pageLayout" topLeftCell="A31" zoomScale="50" zoomScaleNormal="100" zoomScalePageLayoutView="50" workbookViewId="0">
      <selection activeCell="AJ11" sqref="AJ11"/>
    </sheetView>
  </sheetViews>
  <sheetFormatPr defaultRowHeight="15"/>
  <cols>
    <col min="1" max="1" width="12.5703125" customWidth="1"/>
    <col min="2" max="2" width="9.28515625" customWidth="1"/>
    <col min="3" max="3" width="8.140625" customWidth="1"/>
    <col min="4" max="4" width="7.7109375" customWidth="1"/>
    <col min="5" max="5" width="6.28515625" customWidth="1"/>
    <col min="6" max="6" width="6.7109375" customWidth="1"/>
    <col min="7" max="7" width="7.28515625" customWidth="1"/>
    <col min="8" max="8" width="6.5703125" customWidth="1"/>
    <col min="9" max="9" width="7.28515625" customWidth="1"/>
    <col min="10" max="10" width="6.140625" customWidth="1"/>
    <col min="11" max="11" width="6.42578125" customWidth="1"/>
    <col min="12" max="12" width="7.28515625" customWidth="1"/>
    <col min="13" max="13" width="5.85546875" customWidth="1"/>
    <col min="14" max="14" width="7.5703125" customWidth="1"/>
    <col min="15" max="15" width="6.7109375" customWidth="1"/>
    <col min="16" max="35" width="5.7109375" customWidth="1"/>
    <col min="36" max="36" width="6.28515625" customWidth="1"/>
    <col min="37" max="39" width="7.42578125" customWidth="1"/>
    <col min="40" max="40" width="5.7109375" customWidth="1"/>
    <col min="41" max="41" width="5.42578125" customWidth="1"/>
    <col min="42" max="42" width="6.85546875" customWidth="1"/>
    <col min="43" max="43" width="7.5703125" customWidth="1"/>
    <col min="44" max="44" width="3.7109375" customWidth="1"/>
    <col min="45" max="45" width="6.5703125" customWidth="1"/>
    <col min="46" max="46" width="17.140625" customWidth="1"/>
    <col min="47" max="47" width="7.28515625" customWidth="1"/>
    <col min="48" max="48" width="6" customWidth="1"/>
    <col min="49" max="49" width="6.85546875" customWidth="1"/>
    <col min="50" max="50" width="6.5703125" customWidth="1"/>
    <col min="51" max="51" width="6.85546875" customWidth="1"/>
  </cols>
  <sheetData>
    <row r="1" spans="1:47" ht="18.75" customHeight="1">
      <c r="A1" s="156"/>
      <c r="B1" s="156"/>
      <c r="Q1" s="49"/>
      <c r="R1" s="49"/>
      <c r="S1" s="49"/>
      <c r="T1" s="232" t="s">
        <v>111</v>
      </c>
      <c r="U1" s="232"/>
      <c r="V1" s="232"/>
      <c r="W1" s="49"/>
      <c r="X1" s="49"/>
      <c r="Y1" s="49"/>
      <c r="Z1" s="49"/>
    </row>
    <row r="2" spans="1:47" ht="18.75" customHeight="1">
      <c r="A2" s="156"/>
      <c r="B2" s="156"/>
      <c r="Q2" s="233" t="s">
        <v>112</v>
      </c>
      <c r="R2" s="233"/>
      <c r="S2" s="233"/>
      <c r="T2" s="233"/>
      <c r="U2" s="233"/>
      <c r="V2" s="233"/>
      <c r="W2" s="233"/>
      <c r="X2" s="233"/>
      <c r="Y2" s="233"/>
      <c r="Z2" s="233"/>
    </row>
    <row r="3" spans="1:47" ht="18.75" customHeight="1">
      <c r="A3" s="156"/>
      <c r="B3" s="156"/>
      <c r="Q3" s="49"/>
      <c r="R3" s="49"/>
      <c r="S3" s="233" t="s">
        <v>113</v>
      </c>
      <c r="T3" s="233"/>
      <c r="U3" s="233"/>
      <c r="V3" s="233"/>
      <c r="W3" s="233"/>
      <c r="X3" s="49"/>
      <c r="Y3" s="49"/>
      <c r="Z3" s="49"/>
    </row>
    <row r="4" spans="1:47" ht="18.75" customHeight="1">
      <c r="A4" s="156"/>
      <c r="B4" s="156"/>
      <c r="Q4" s="49"/>
      <c r="R4" s="233" t="s">
        <v>114</v>
      </c>
      <c r="S4" s="233"/>
      <c r="T4" s="233"/>
      <c r="U4" s="233"/>
      <c r="V4" s="233"/>
      <c r="W4" s="233"/>
      <c r="X4" s="233"/>
      <c r="Y4" s="49"/>
      <c r="Z4" s="49"/>
    </row>
    <row r="5" spans="1:47" ht="18.75" customHeight="1">
      <c r="A5" s="156"/>
      <c r="B5" s="156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47">
      <c r="A6" s="227" t="s">
        <v>34</v>
      </c>
      <c r="B6" s="227"/>
      <c r="C6" s="227"/>
    </row>
    <row r="7" spans="1:47" ht="43.5" customHeight="1" thickBot="1">
      <c r="A7" s="228"/>
      <c r="B7" s="228"/>
      <c r="C7" s="228"/>
      <c r="D7" s="9"/>
      <c r="E7" s="229" t="s">
        <v>0</v>
      </c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S7" s="212" t="s">
        <v>35</v>
      </c>
      <c r="AT7" s="212"/>
      <c r="AU7" s="212"/>
    </row>
    <row r="8" spans="1:47" ht="18.75" customHeight="1">
      <c r="A8" s="238" t="s">
        <v>1</v>
      </c>
      <c r="B8" s="240" t="s">
        <v>32</v>
      </c>
      <c r="C8" s="242" t="s">
        <v>33</v>
      </c>
      <c r="D8" s="9"/>
      <c r="E8" s="161" t="s">
        <v>1</v>
      </c>
      <c r="F8" s="230" t="s">
        <v>2</v>
      </c>
      <c r="G8" s="230"/>
      <c r="H8" s="230" t="s">
        <v>3</v>
      </c>
      <c r="I8" s="230"/>
      <c r="J8" s="230" t="s">
        <v>4</v>
      </c>
      <c r="K8" s="230"/>
      <c r="L8" s="230"/>
      <c r="M8" s="230"/>
      <c r="N8" s="230"/>
      <c r="O8" s="230"/>
      <c r="P8" s="230" t="s">
        <v>5</v>
      </c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1" t="s">
        <v>21</v>
      </c>
      <c r="AK8" s="231"/>
      <c r="AL8" s="231"/>
      <c r="AM8" s="231"/>
      <c r="AN8" s="231" t="s">
        <v>22</v>
      </c>
      <c r="AO8" s="231"/>
      <c r="AP8" s="234" t="s">
        <v>97</v>
      </c>
      <c r="AQ8" s="235"/>
      <c r="AS8" s="204" t="s">
        <v>1</v>
      </c>
      <c r="AT8" s="207" t="s">
        <v>36</v>
      </c>
    </row>
    <row r="9" spans="1:47" ht="24" customHeight="1">
      <c r="A9" s="239"/>
      <c r="B9" s="241"/>
      <c r="C9" s="243"/>
      <c r="D9" s="9"/>
      <c r="E9" s="162"/>
      <c r="F9" s="209"/>
      <c r="G9" s="209"/>
      <c r="H9" s="209"/>
      <c r="I9" s="209"/>
      <c r="J9" s="209" t="s">
        <v>6</v>
      </c>
      <c r="K9" s="209"/>
      <c r="L9" s="209" t="s">
        <v>7</v>
      </c>
      <c r="M9" s="209"/>
      <c r="N9" s="209" t="s">
        <v>8</v>
      </c>
      <c r="O9" s="209"/>
      <c r="P9" s="210" t="s">
        <v>9</v>
      </c>
      <c r="Q9" s="211"/>
      <c r="R9" s="210" t="s">
        <v>10</v>
      </c>
      <c r="S9" s="211"/>
      <c r="T9" s="210" t="s">
        <v>11</v>
      </c>
      <c r="U9" s="211"/>
      <c r="V9" s="210" t="s">
        <v>12</v>
      </c>
      <c r="W9" s="211"/>
      <c r="X9" s="210" t="s">
        <v>13</v>
      </c>
      <c r="Y9" s="211"/>
      <c r="Z9" s="210" t="s">
        <v>14</v>
      </c>
      <c r="AA9" s="211"/>
      <c r="AB9" s="210" t="s">
        <v>15</v>
      </c>
      <c r="AC9" s="211"/>
      <c r="AD9" s="210" t="s">
        <v>16</v>
      </c>
      <c r="AE9" s="211"/>
      <c r="AF9" s="210" t="s">
        <v>48</v>
      </c>
      <c r="AG9" s="211"/>
      <c r="AH9" s="221" t="s">
        <v>164</v>
      </c>
      <c r="AI9" s="221"/>
      <c r="AJ9" s="222" t="s">
        <v>23</v>
      </c>
      <c r="AK9" s="223" t="s">
        <v>24</v>
      </c>
      <c r="AL9" s="223"/>
      <c r="AM9" s="223"/>
      <c r="AN9" s="223"/>
      <c r="AO9" s="223"/>
      <c r="AP9" s="236"/>
      <c r="AQ9" s="237"/>
      <c r="AS9" s="205"/>
      <c r="AT9" s="208"/>
    </row>
    <row r="10" spans="1:47" ht="30.75" customHeight="1">
      <c r="A10" s="239"/>
      <c r="B10" s="241"/>
      <c r="C10" s="243"/>
      <c r="D10" s="9"/>
      <c r="E10" s="162"/>
      <c r="F10" s="13" t="s">
        <v>17</v>
      </c>
      <c r="G10" s="13" t="s">
        <v>18</v>
      </c>
      <c r="H10" s="13" t="s">
        <v>17</v>
      </c>
      <c r="I10" s="13" t="s">
        <v>18</v>
      </c>
      <c r="J10" s="13" t="s">
        <v>17</v>
      </c>
      <c r="K10" s="13" t="s">
        <v>18</v>
      </c>
      <c r="L10" s="13" t="s">
        <v>17</v>
      </c>
      <c r="M10" s="13" t="s">
        <v>18</v>
      </c>
      <c r="N10" s="13" t="s">
        <v>17</v>
      </c>
      <c r="O10" s="13" t="s">
        <v>18</v>
      </c>
      <c r="P10" s="13" t="s">
        <v>17</v>
      </c>
      <c r="Q10" s="13" t="s">
        <v>18</v>
      </c>
      <c r="R10" s="13" t="s">
        <v>17</v>
      </c>
      <c r="S10" s="13" t="s">
        <v>18</v>
      </c>
      <c r="T10" s="13" t="s">
        <v>17</v>
      </c>
      <c r="U10" s="13" t="s">
        <v>18</v>
      </c>
      <c r="V10" s="13" t="s">
        <v>17</v>
      </c>
      <c r="W10" s="13" t="s">
        <v>18</v>
      </c>
      <c r="X10" s="13" t="s">
        <v>17</v>
      </c>
      <c r="Y10" s="13" t="s">
        <v>18</v>
      </c>
      <c r="Z10" s="13" t="s">
        <v>17</v>
      </c>
      <c r="AA10" s="13" t="s">
        <v>18</v>
      </c>
      <c r="AB10" s="13" t="s">
        <v>17</v>
      </c>
      <c r="AC10" s="13" t="s">
        <v>18</v>
      </c>
      <c r="AD10" s="13" t="s">
        <v>17</v>
      </c>
      <c r="AE10" s="13" t="s">
        <v>18</v>
      </c>
      <c r="AF10" s="71" t="s">
        <v>17</v>
      </c>
      <c r="AG10" s="71" t="s">
        <v>18</v>
      </c>
      <c r="AH10" s="71" t="s">
        <v>17</v>
      </c>
      <c r="AI10" s="71" t="s">
        <v>18</v>
      </c>
      <c r="AJ10" s="222"/>
      <c r="AK10" s="17" t="s">
        <v>25</v>
      </c>
      <c r="AL10" s="17" t="s">
        <v>26</v>
      </c>
      <c r="AM10" s="17" t="s">
        <v>27</v>
      </c>
      <c r="AN10" s="11" t="s">
        <v>28</v>
      </c>
      <c r="AO10" s="11" t="s">
        <v>29</v>
      </c>
      <c r="AP10" s="11" t="s">
        <v>30</v>
      </c>
      <c r="AQ10" s="25" t="s">
        <v>31</v>
      </c>
      <c r="AS10" s="206"/>
      <c r="AT10" s="208"/>
    </row>
    <row r="11" spans="1:47" ht="43.5" customHeight="1">
      <c r="A11" s="23" t="s">
        <v>19</v>
      </c>
      <c r="B11" s="1"/>
      <c r="C11" s="18"/>
      <c r="E11" s="26" t="s">
        <v>19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8"/>
      <c r="AS11" s="23" t="s">
        <v>19</v>
      </c>
      <c r="AT11" s="18"/>
    </row>
    <row r="12" spans="1:47" ht="43.5" customHeight="1" thickBot="1">
      <c r="A12" s="24" t="s">
        <v>20</v>
      </c>
      <c r="B12" s="19"/>
      <c r="C12" s="20"/>
      <c r="E12" s="24" t="s">
        <v>20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20"/>
      <c r="AS12" s="24" t="s">
        <v>20</v>
      </c>
      <c r="AT12" s="20"/>
    </row>
    <row r="14" spans="1:47" ht="44.25" customHeight="1" thickBot="1">
      <c r="A14" s="224" t="s">
        <v>99</v>
      </c>
      <c r="B14" s="224"/>
      <c r="C14" s="224"/>
      <c r="D14" s="224"/>
      <c r="E14" s="224"/>
      <c r="F14" s="224"/>
      <c r="G14" s="224"/>
      <c r="H14" s="224"/>
      <c r="I14" s="224"/>
      <c r="J14" s="224"/>
      <c r="L14" s="225" t="s">
        <v>88</v>
      </c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C14" s="226" t="s">
        <v>95</v>
      </c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</row>
    <row r="15" spans="1:47">
      <c r="A15" s="213" t="s">
        <v>103</v>
      </c>
      <c r="B15" s="215" t="s">
        <v>19</v>
      </c>
      <c r="C15" s="215"/>
      <c r="D15" s="215"/>
      <c r="E15" s="215" t="s">
        <v>20</v>
      </c>
      <c r="F15" s="215"/>
      <c r="G15" s="215"/>
      <c r="H15" s="215" t="s">
        <v>37</v>
      </c>
      <c r="I15" s="215"/>
      <c r="J15" s="216"/>
      <c r="L15" s="217" t="s">
        <v>56</v>
      </c>
      <c r="M15" s="218"/>
      <c r="N15" s="218"/>
      <c r="O15" s="218"/>
      <c r="P15" s="14" t="s">
        <v>57</v>
      </c>
      <c r="Q15" s="14" t="s">
        <v>58</v>
      </c>
      <c r="R15" s="14" t="s">
        <v>59</v>
      </c>
      <c r="S15" s="14" t="s">
        <v>60</v>
      </c>
      <c r="T15" s="14" t="s">
        <v>61</v>
      </c>
      <c r="U15" s="14" t="s">
        <v>62</v>
      </c>
      <c r="V15" s="14" t="s">
        <v>63</v>
      </c>
      <c r="W15" s="14" t="s">
        <v>64</v>
      </c>
      <c r="X15" s="14" t="s">
        <v>65</v>
      </c>
      <c r="Y15" s="14" t="s">
        <v>66</v>
      </c>
      <c r="Z15" s="14" t="s">
        <v>67</v>
      </c>
      <c r="AA15" s="15" t="s">
        <v>68</v>
      </c>
      <c r="AC15" s="219" t="s">
        <v>56</v>
      </c>
      <c r="AD15" s="220"/>
      <c r="AE15" s="220"/>
      <c r="AF15" s="220"/>
      <c r="AG15" s="220"/>
      <c r="AH15" s="220"/>
      <c r="AI15" s="198" t="s">
        <v>9</v>
      </c>
      <c r="AJ15" s="198" t="s">
        <v>10</v>
      </c>
      <c r="AK15" s="198" t="s">
        <v>11</v>
      </c>
      <c r="AL15" s="198" t="s">
        <v>12</v>
      </c>
      <c r="AM15" s="198" t="s">
        <v>13</v>
      </c>
      <c r="AN15" s="198" t="s">
        <v>14</v>
      </c>
      <c r="AO15" s="198" t="s">
        <v>15</v>
      </c>
      <c r="AP15" s="198" t="s">
        <v>16</v>
      </c>
      <c r="AQ15" s="190" t="s">
        <v>89</v>
      </c>
    </row>
    <row r="16" spans="1:47">
      <c r="A16" s="214"/>
      <c r="B16" s="2" t="s">
        <v>38</v>
      </c>
      <c r="C16" s="2" t="s">
        <v>39</v>
      </c>
      <c r="D16" s="2" t="s">
        <v>40</v>
      </c>
      <c r="E16" s="2" t="s">
        <v>38</v>
      </c>
      <c r="F16" s="2" t="s">
        <v>39</v>
      </c>
      <c r="G16" s="2" t="s">
        <v>40</v>
      </c>
      <c r="H16" s="2" t="s">
        <v>38</v>
      </c>
      <c r="I16" s="2" t="s">
        <v>39</v>
      </c>
      <c r="J16" s="29" t="s">
        <v>40</v>
      </c>
      <c r="L16" s="192" t="s">
        <v>19</v>
      </c>
      <c r="M16" s="194" t="s">
        <v>69</v>
      </c>
      <c r="N16" s="194"/>
      <c r="O16" s="19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16"/>
      <c r="AC16" s="195" t="s">
        <v>90</v>
      </c>
      <c r="AD16" s="176"/>
      <c r="AE16" s="176"/>
      <c r="AF16" s="176"/>
      <c r="AG16" s="176"/>
      <c r="AH16" s="176"/>
      <c r="AI16" s="199"/>
      <c r="AJ16" s="199"/>
      <c r="AK16" s="199"/>
      <c r="AL16" s="199"/>
      <c r="AM16" s="199"/>
      <c r="AN16" s="199"/>
      <c r="AO16" s="199"/>
      <c r="AP16" s="199"/>
      <c r="AQ16" s="191"/>
    </row>
    <row r="17" spans="1:43" ht="21">
      <c r="A17" s="30" t="s">
        <v>41</v>
      </c>
      <c r="B17" s="84"/>
      <c r="C17" s="84"/>
      <c r="D17" s="27"/>
      <c r="E17" s="1"/>
      <c r="F17" s="1"/>
      <c r="G17" s="27"/>
      <c r="H17" s="3">
        <f>E17+B17</f>
        <v>0</v>
      </c>
      <c r="I17" s="3">
        <f>F17+C17</f>
        <v>0</v>
      </c>
      <c r="J17" s="31"/>
      <c r="L17" s="192"/>
      <c r="M17" s="194" t="s">
        <v>70</v>
      </c>
      <c r="N17" s="194"/>
      <c r="O17" s="194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1"/>
      <c r="AC17" s="196" t="s">
        <v>19</v>
      </c>
      <c r="AD17" s="176" t="s">
        <v>91</v>
      </c>
      <c r="AE17" s="176"/>
      <c r="AF17" s="176"/>
      <c r="AG17" s="176"/>
      <c r="AH17" s="176"/>
      <c r="AI17" s="1"/>
      <c r="AJ17" s="1"/>
      <c r="AK17" s="1"/>
      <c r="AL17" s="1"/>
      <c r="AM17" s="1"/>
      <c r="AN17" s="1"/>
      <c r="AO17" s="1"/>
      <c r="AP17" s="1"/>
      <c r="AQ17" s="18"/>
    </row>
    <row r="18" spans="1:43" ht="21">
      <c r="A18" s="32" t="s">
        <v>42</v>
      </c>
      <c r="B18" s="84"/>
      <c r="C18" s="84"/>
      <c r="D18" s="27"/>
      <c r="E18" s="1"/>
      <c r="F18" s="1"/>
      <c r="G18" s="27"/>
      <c r="H18" s="3">
        <f t="shared" ref="H18:I38" si="0">E18+B18</f>
        <v>0</v>
      </c>
      <c r="I18" s="3">
        <f t="shared" si="0"/>
        <v>0</v>
      </c>
      <c r="J18" s="31"/>
      <c r="L18" s="192"/>
      <c r="M18" s="194" t="s">
        <v>71</v>
      </c>
      <c r="N18" s="194"/>
      <c r="O18" s="194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48"/>
      <c r="AC18" s="196"/>
      <c r="AD18" s="176" t="s">
        <v>92</v>
      </c>
      <c r="AE18" s="176"/>
      <c r="AF18" s="176"/>
      <c r="AG18" s="176"/>
      <c r="AH18" s="176"/>
      <c r="AI18" s="1"/>
      <c r="AJ18" s="1"/>
      <c r="AK18" s="1"/>
      <c r="AL18" s="1"/>
      <c r="AM18" s="1"/>
      <c r="AN18" s="1"/>
      <c r="AO18" s="1"/>
      <c r="AP18" s="1"/>
      <c r="AQ18" s="18"/>
    </row>
    <row r="19" spans="1:43" ht="21.75" thickBot="1">
      <c r="A19" s="33" t="s">
        <v>43</v>
      </c>
      <c r="B19" s="84"/>
      <c r="C19" s="84"/>
      <c r="D19" s="27"/>
      <c r="E19" s="1"/>
      <c r="F19" s="1"/>
      <c r="G19" s="27"/>
      <c r="H19" s="3">
        <f t="shared" si="0"/>
        <v>0</v>
      </c>
      <c r="I19" s="3">
        <f t="shared" si="0"/>
        <v>0</v>
      </c>
      <c r="J19" s="31"/>
      <c r="L19" s="193"/>
      <c r="M19" s="175" t="s">
        <v>72</v>
      </c>
      <c r="N19" s="175"/>
      <c r="O19" s="175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3"/>
      <c r="AC19" s="196"/>
      <c r="AD19" s="176" t="s">
        <v>93</v>
      </c>
      <c r="AE19" s="176"/>
      <c r="AF19" s="176"/>
      <c r="AG19" s="176"/>
      <c r="AH19" s="176"/>
      <c r="AI19" s="1"/>
      <c r="AJ19" s="1"/>
      <c r="AK19" s="1"/>
      <c r="AL19" s="1"/>
      <c r="AM19" s="1"/>
      <c r="AN19" s="1"/>
      <c r="AO19" s="1"/>
      <c r="AP19" s="1"/>
      <c r="AQ19" s="18"/>
    </row>
    <row r="20" spans="1:43" ht="21">
      <c r="A20" s="33" t="s">
        <v>44</v>
      </c>
      <c r="B20" s="84"/>
      <c r="C20" s="84"/>
      <c r="D20" s="27"/>
      <c r="E20" s="1"/>
      <c r="F20" s="1"/>
      <c r="G20" s="27"/>
      <c r="H20" s="3">
        <f t="shared" si="0"/>
        <v>0</v>
      </c>
      <c r="I20" s="3">
        <f t="shared" si="0"/>
        <v>0</v>
      </c>
      <c r="J20" s="31"/>
      <c r="L20" s="200" t="s">
        <v>20</v>
      </c>
      <c r="M20" s="201" t="s">
        <v>69</v>
      </c>
      <c r="N20" s="201"/>
      <c r="O20" s="201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5"/>
      <c r="AC20" s="196"/>
      <c r="AD20" s="176" t="s">
        <v>94</v>
      </c>
      <c r="AE20" s="176"/>
      <c r="AF20" s="176"/>
      <c r="AG20" s="176"/>
      <c r="AH20" s="176"/>
      <c r="AI20" s="1"/>
      <c r="AJ20" s="1"/>
      <c r="AK20" s="1"/>
      <c r="AL20" s="1"/>
      <c r="AM20" s="1"/>
      <c r="AN20" s="1"/>
      <c r="AO20" s="1"/>
      <c r="AP20" s="1"/>
      <c r="AQ20" s="18"/>
    </row>
    <row r="21" spans="1:43" ht="21.75" thickBot="1">
      <c r="A21" s="33" t="s">
        <v>45</v>
      </c>
      <c r="B21" s="84"/>
      <c r="C21" s="84"/>
      <c r="D21" s="27"/>
      <c r="E21" s="1"/>
      <c r="F21" s="1"/>
      <c r="G21" s="27"/>
      <c r="H21" s="3">
        <f t="shared" si="0"/>
        <v>0</v>
      </c>
      <c r="I21" s="3">
        <f t="shared" si="0"/>
        <v>0</v>
      </c>
      <c r="J21" s="31"/>
      <c r="L21" s="192"/>
      <c r="M21" s="194" t="s">
        <v>70</v>
      </c>
      <c r="N21" s="194"/>
      <c r="O21" s="194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1"/>
      <c r="AC21" s="197"/>
      <c r="AD21" s="177" t="s">
        <v>83</v>
      </c>
      <c r="AE21" s="177"/>
      <c r="AF21" s="177"/>
      <c r="AG21" s="177"/>
      <c r="AH21" s="177"/>
      <c r="AI21" s="19"/>
      <c r="AJ21" s="19"/>
      <c r="AK21" s="19"/>
      <c r="AL21" s="19"/>
      <c r="AM21" s="19"/>
      <c r="AN21" s="19"/>
      <c r="AO21" s="19"/>
      <c r="AP21" s="19"/>
      <c r="AQ21" s="20"/>
    </row>
    <row r="22" spans="1:43" ht="21">
      <c r="A22" s="33" t="s">
        <v>9</v>
      </c>
      <c r="B22" s="84"/>
      <c r="C22" s="84"/>
      <c r="D22" s="28"/>
      <c r="E22" s="1"/>
      <c r="F22" s="1"/>
      <c r="G22" s="28"/>
      <c r="H22" s="3">
        <f t="shared" si="0"/>
        <v>0</v>
      </c>
      <c r="I22" s="3">
        <f t="shared" si="0"/>
        <v>0</v>
      </c>
      <c r="J22" s="34">
        <f>G22+D22</f>
        <v>0</v>
      </c>
      <c r="L22" s="192"/>
      <c r="M22" s="194" t="s">
        <v>71</v>
      </c>
      <c r="N22" s="194"/>
      <c r="O22" s="194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48"/>
      <c r="AB22" s="8"/>
      <c r="AC22" s="202" t="s">
        <v>20</v>
      </c>
      <c r="AD22" s="203" t="s">
        <v>91</v>
      </c>
      <c r="AE22" s="203"/>
      <c r="AF22" s="203"/>
      <c r="AG22" s="203"/>
      <c r="AH22" s="203"/>
      <c r="AI22" s="21"/>
      <c r="AJ22" s="21"/>
      <c r="AK22" s="21"/>
      <c r="AL22" s="21"/>
      <c r="AM22" s="21"/>
      <c r="AN22" s="21"/>
      <c r="AO22" s="21"/>
      <c r="AP22" s="21"/>
      <c r="AQ22" s="22"/>
    </row>
    <row r="23" spans="1:43" ht="21.75" thickBot="1">
      <c r="A23" s="33" t="s">
        <v>46</v>
      </c>
      <c r="B23" s="84"/>
      <c r="C23" s="84"/>
      <c r="D23" s="28"/>
      <c r="E23" s="1"/>
      <c r="F23" s="1"/>
      <c r="G23" s="28"/>
      <c r="H23" s="3">
        <f t="shared" si="0"/>
        <v>0</v>
      </c>
      <c r="I23" s="3">
        <f t="shared" si="0"/>
        <v>0</v>
      </c>
      <c r="J23" s="34">
        <f t="shared" ref="J23:J31" si="1">G23+D23</f>
        <v>0</v>
      </c>
      <c r="L23" s="193"/>
      <c r="M23" s="175" t="s">
        <v>72</v>
      </c>
      <c r="N23" s="175"/>
      <c r="O23" s="175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3"/>
      <c r="AC23" s="196"/>
      <c r="AD23" s="176" t="s">
        <v>92</v>
      </c>
      <c r="AE23" s="176"/>
      <c r="AF23" s="176"/>
      <c r="AG23" s="176"/>
      <c r="AH23" s="176"/>
      <c r="AI23" s="1"/>
      <c r="AJ23" s="1"/>
      <c r="AK23" s="1"/>
      <c r="AL23" s="1"/>
      <c r="AM23" s="1"/>
      <c r="AN23" s="1"/>
      <c r="AO23" s="1"/>
      <c r="AP23" s="1"/>
      <c r="AQ23" s="18"/>
    </row>
    <row r="24" spans="1:43" ht="21">
      <c r="A24" s="33" t="s">
        <v>47</v>
      </c>
      <c r="B24" s="84"/>
      <c r="C24" s="84"/>
      <c r="D24" s="28"/>
      <c r="E24" s="1"/>
      <c r="F24" s="1"/>
      <c r="G24" s="28"/>
      <c r="H24" s="3">
        <f t="shared" si="0"/>
        <v>0</v>
      </c>
      <c r="I24" s="3">
        <f t="shared" si="0"/>
        <v>0</v>
      </c>
      <c r="J24" s="34">
        <f t="shared" si="1"/>
        <v>0</v>
      </c>
      <c r="AC24" s="196"/>
      <c r="AD24" s="176" t="s">
        <v>93</v>
      </c>
      <c r="AE24" s="176"/>
      <c r="AF24" s="176"/>
      <c r="AG24" s="176"/>
      <c r="AH24" s="176"/>
      <c r="AI24" s="1"/>
      <c r="AJ24" s="1"/>
      <c r="AK24" s="1"/>
      <c r="AL24" s="1"/>
      <c r="AM24" s="1"/>
      <c r="AN24" s="1"/>
      <c r="AO24" s="1"/>
      <c r="AP24" s="1"/>
      <c r="AQ24" s="18"/>
    </row>
    <row r="25" spans="1:43" ht="21">
      <c r="A25" s="33" t="s">
        <v>11</v>
      </c>
      <c r="B25" s="84"/>
      <c r="C25" s="84"/>
      <c r="D25" s="28"/>
      <c r="E25" s="1"/>
      <c r="F25" s="1"/>
      <c r="G25" s="28"/>
      <c r="H25" s="3">
        <f t="shared" si="0"/>
        <v>0</v>
      </c>
      <c r="I25" s="3">
        <f t="shared" si="0"/>
        <v>0</v>
      </c>
      <c r="J25" s="34">
        <f t="shared" si="1"/>
        <v>0</v>
      </c>
      <c r="AC25" s="196"/>
      <c r="AD25" s="176" t="s">
        <v>94</v>
      </c>
      <c r="AE25" s="176"/>
      <c r="AF25" s="176"/>
      <c r="AG25" s="176"/>
      <c r="AH25" s="176"/>
      <c r="AI25" s="1"/>
      <c r="AJ25" s="1"/>
      <c r="AK25" s="1"/>
      <c r="AL25" s="1"/>
      <c r="AM25" s="1"/>
      <c r="AN25" s="1"/>
      <c r="AO25" s="1"/>
      <c r="AP25" s="1"/>
      <c r="AQ25" s="18"/>
    </row>
    <row r="26" spans="1:43" ht="21.75" customHeight="1" thickBot="1">
      <c r="A26" s="33" t="s">
        <v>12</v>
      </c>
      <c r="B26" s="84"/>
      <c r="C26" s="84"/>
      <c r="D26" s="28"/>
      <c r="E26" s="1"/>
      <c r="F26" s="1"/>
      <c r="G26" s="28"/>
      <c r="H26" s="3">
        <f t="shared" si="0"/>
        <v>0</v>
      </c>
      <c r="I26" s="3">
        <f t="shared" si="0"/>
        <v>0</v>
      </c>
      <c r="J26" s="34">
        <f t="shared" si="1"/>
        <v>0</v>
      </c>
      <c r="AC26" s="197"/>
      <c r="AD26" s="177" t="s">
        <v>83</v>
      </c>
      <c r="AE26" s="177"/>
      <c r="AF26" s="177"/>
      <c r="AG26" s="177"/>
      <c r="AH26" s="177"/>
      <c r="AI26" s="19"/>
      <c r="AJ26" s="19"/>
      <c r="AK26" s="19"/>
      <c r="AL26" s="19"/>
      <c r="AM26" s="19"/>
      <c r="AN26" s="19"/>
      <c r="AO26" s="19"/>
      <c r="AP26" s="19"/>
      <c r="AQ26" s="20"/>
    </row>
    <row r="27" spans="1:43" ht="21.75" thickBot="1">
      <c r="A27" s="33" t="s">
        <v>13</v>
      </c>
      <c r="B27" s="84"/>
      <c r="C27" s="84"/>
      <c r="D27" s="28"/>
      <c r="E27" s="1"/>
      <c r="F27" s="1"/>
      <c r="G27" s="28"/>
      <c r="H27" s="3">
        <f t="shared" si="0"/>
        <v>0</v>
      </c>
      <c r="I27" s="3">
        <f t="shared" si="0"/>
        <v>0</v>
      </c>
      <c r="J27" s="34">
        <f t="shared" si="1"/>
        <v>0</v>
      </c>
      <c r="L27" s="160" t="s">
        <v>87</v>
      </c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</row>
    <row r="28" spans="1:43" ht="21" customHeight="1">
      <c r="A28" s="33" t="s">
        <v>14</v>
      </c>
      <c r="B28" s="84"/>
      <c r="C28" s="84"/>
      <c r="D28" s="28"/>
      <c r="E28" s="1"/>
      <c r="F28" s="1"/>
      <c r="G28" s="28"/>
      <c r="H28" s="3">
        <f t="shared" si="0"/>
        <v>0</v>
      </c>
      <c r="I28" s="3">
        <f t="shared" si="0"/>
        <v>0</v>
      </c>
      <c r="J28" s="34">
        <f t="shared" si="1"/>
        <v>0</v>
      </c>
      <c r="L28" s="180" t="s">
        <v>102</v>
      </c>
      <c r="M28" s="181"/>
      <c r="N28" s="182"/>
      <c r="O28" s="186" t="s">
        <v>77</v>
      </c>
      <c r="P28" s="186" t="s">
        <v>78</v>
      </c>
      <c r="Q28" s="188" t="s">
        <v>79</v>
      </c>
      <c r="R28" s="188" t="s">
        <v>104</v>
      </c>
      <c r="S28" s="186" t="s">
        <v>105</v>
      </c>
      <c r="T28" s="188" t="s">
        <v>80</v>
      </c>
      <c r="U28" s="188" t="s">
        <v>81</v>
      </c>
      <c r="V28" s="188" t="s">
        <v>82</v>
      </c>
      <c r="W28" s="169" t="s">
        <v>83</v>
      </c>
    </row>
    <row r="29" spans="1:43" ht="21">
      <c r="A29" s="33" t="s">
        <v>15</v>
      </c>
      <c r="B29" s="84"/>
      <c r="C29" s="84"/>
      <c r="D29" s="28"/>
      <c r="E29" s="1"/>
      <c r="F29" s="1"/>
      <c r="G29" s="28"/>
      <c r="H29" s="3">
        <f t="shared" si="0"/>
        <v>0</v>
      </c>
      <c r="I29" s="3">
        <f t="shared" si="0"/>
        <v>0</v>
      </c>
      <c r="J29" s="34">
        <f t="shared" si="1"/>
        <v>0</v>
      </c>
      <c r="L29" s="183"/>
      <c r="M29" s="184"/>
      <c r="N29" s="185"/>
      <c r="O29" s="187"/>
      <c r="P29" s="187"/>
      <c r="Q29" s="189"/>
      <c r="R29" s="189"/>
      <c r="S29" s="187"/>
      <c r="T29" s="189"/>
      <c r="U29" s="189"/>
      <c r="V29" s="189"/>
      <c r="W29" s="170"/>
    </row>
    <row r="30" spans="1:43" ht="21">
      <c r="A30" s="33" t="s">
        <v>16</v>
      </c>
      <c r="B30" s="84"/>
      <c r="C30" s="84"/>
      <c r="D30" s="28"/>
      <c r="E30" s="1"/>
      <c r="F30" s="1"/>
      <c r="G30" s="28"/>
      <c r="H30" s="3">
        <f t="shared" si="0"/>
        <v>0</v>
      </c>
      <c r="I30" s="3">
        <f t="shared" si="0"/>
        <v>0</v>
      </c>
      <c r="J30" s="34">
        <f t="shared" si="1"/>
        <v>0</v>
      </c>
      <c r="L30" s="171" t="s">
        <v>19</v>
      </c>
      <c r="M30" s="172" t="s">
        <v>84</v>
      </c>
      <c r="N30" s="172"/>
      <c r="O30" s="5"/>
      <c r="P30" s="5"/>
      <c r="Q30" s="5"/>
      <c r="R30" s="5"/>
      <c r="S30" s="5"/>
      <c r="T30" s="5"/>
      <c r="U30" s="5"/>
      <c r="V30" s="5"/>
      <c r="W30" s="40"/>
    </row>
    <row r="31" spans="1:43" ht="21">
      <c r="A31" s="33" t="s">
        <v>48</v>
      </c>
      <c r="B31" s="84"/>
      <c r="C31" s="84"/>
      <c r="D31" s="28"/>
      <c r="E31" s="1"/>
      <c r="F31" s="1"/>
      <c r="G31" s="28"/>
      <c r="H31" s="3">
        <f t="shared" si="0"/>
        <v>0</v>
      </c>
      <c r="I31" s="3">
        <f t="shared" si="0"/>
        <v>0</v>
      </c>
      <c r="J31" s="34">
        <f t="shared" si="1"/>
        <v>0</v>
      </c>
      <c r="L31" s="171"/>
      <c r="M31" s="172" t="s">
        <v>85</v>
      </c>
      <c r="N31" s="172"/>
      <c r="O31" s="5"/>
      <c r="P31" s="5"/>
      <c r="Q31" s="5"/>
      <c r="R31" s="6"/>
      <c r="S31" s="6"/>
      <c r="T31" s="5"/>
      <c r="U31" s="6"/>
      <c r="V31" s="5"/>
      <c r="W31" s="40"/>
    </row>
    <row r="32" spans="1:43" ht="21">
      <c r="A32" s="33" t="s">
        <v>49</v>
      </c>
      <c r="B32" s="84"/>
      <c r="C32" s="84"/>
      <c r="D32" s="27"/>
      <c r="E32" s="1"/>
      <c r="F32" s="1"/>
      <c r="G32" s="27"/>
      <c r="H32" s="3">
        <f t="shared" si="0"/>
        <v>0</v>
      </c>
      <c r="I32" s="3">
        <f t="shared" si="0"/>
        <v>0</v>
      </c>
      <c r="J32" s="31"/>
      <c r="L32" s="171"/>
      <c r="M32" s="172" t="s">
        <v>86</v>
      </c>
      <c r="N32" s="172"/>
      <c r="O32" s="5"/>
      <c r="P32" s="5"/>
      <c r="Q32" s="5"/>
      <c r="R32" s="6"/>
      <c r="S32" s="6"/>
      <c r="T32" s="5"/>
      <c r="U32" s="6"/>
      <c r="V32" s="5"/>
      <c r="W32" s="40"/>
    </row>
    <row r="33" spans="1:25" ht="21">
      <c r="A33" s="33" t="s">
        <v>50</v>
      </c>
      <c r="B33" s="84"/>
      <c r="C33" s="84"/>
      <c r="D33" s="27"/>
      <c r="E33" s="1"/>
      <c r="F33" s="1"/>
      <c r="G33" s="27"/>
      <c r="H33" s="3">
        <f t="shared" si="0"/>
        <v>0</v>
      </c>
      <c r="I33" s="3">
        <f t="shared" si="0"/>
        <v>0</v>
      </c>
      <c r="J33" s="31"/>
      <c r="L33" s="171" t="s">
        <v>20</v>
      </c>
      <c r="M33" s="172" t="s">
        <v>84</v>
      </c>
      <c r="N33" s="172"/>
      <c r="O33" s="5"/>
      <c r="P33" s="5"/>
      <c r="Q33" s="5"/>
      <c r="R33" s="5"/>
      <c r="S33" s="5"/>
      <c r="T33" s="5"/>
      <c r="U33" s="5"/>
      <c r="V33" s="5"/>
      <c r="W33" s="40"/>
    </row>
    <row r="34" spans="1:25" ht="21">
      <c r="A34" s="33" t="s">
        <v>51</v>
      </c>
      <c r="B34" s="84"/>
      <c r="C34" s="84"/>
      <c r="D34" s="27"/>
      <c r="E34" s="1"/>
      <c r="F34" s="1"/>
      <c r="G34" s="27"/>
      <c r="H34" s="3">
        <f t="shared" si="0"/>
        <v>0</v>
      </c>
      <c r="I34" s="3">
        <f t="shared" si="0"/>
        <v>0</v>
      </c>
      <c r="J34" s="31"/>
      <c r="L34" s="171"/>
      <c r="M34" s="172" t="s">
        <v>85</v>
      </c>
      <c r="N34" s="172"/>
      <c r="O34" s="5"/>
      <c r="P34" s="5"/>
      <c r="Q34" s="5"/>
      <c r="R34" s="6"/>
      <c r="S34" s="6"/>
      <c r="T34" s="5"/>
      <c r="U34" s="6"/>
      <c r="V34" s="5"/>
      <c r="W34" s="40"/>
    </row>
    <row r="35" spans="1:25" ht="21.75" thickBot="1">
      <c r="A35" s="33" t="s">
        <v>52</v>
      </c>
      <c r="B35" s="84"/>
      <c r="C35" s="84"/>
      <c r="D35" s="27"/>
      <c r="E35" s="1"/>
      <c r="F35" s="1"/>
      <c r="G35" s="27"/>
      <c r="H35" s="3">
        <f t="shared" si="0"/>
        <v>0</v>
      </c>
      <c r="I35" s="3">
        <f t="shared" si="0"/>
        <v>0</v>
      </c>
      <c r="J35" s="31"/>
      <c r="L35" s="178"/>
      <c r="M35" s="179" t="s">
        <v>86</v>
      </c>
      <c r="N35" s="179"/>
      <c r="O35" s="41"/>
      <c r="P35" s="41"/>
      <c r="Q35" s="41"/>
      <c r="R35" s="42"/>
      <c r="S35" s="42"/>
      <c r="T35" s="41"/>
      <c r="U35" s="42"/>
      <c r="V35" s="41"/>
      <c r="W35" s="43"/>
    </row>
    <row r="36" spans="1:25" ht="21">
      <c r="A36" s="33" t="s">
        <v>53</v>
      </c>
      <c r="B36" s="84"/>
      <c r="C36" s="84"/>
      <c r="D36" s="27"/>
      <c r="E36" s="1"/>
      <c r="F36" s="1"/>
      <c r="G36" s="27"/>
      <c r="H36" s="3">
        <f t="shared" si="0"/>
        <v>0</v>
      </c>
      <c r="I36" s="3">
        <f t="shared" si="0"/>
        <v>0</v>
      </c>
      <c r="J36" s="31"/>
    </row>
    <row r="37" spans="1:25" ht="21">
      <c r="A37" s="33" t="s">
        <v>54</v>
      </c>
      <c r="B37" s="84"/>
      <c r="C37" s="84"/>
      <c r="D37" s="27"/>
      <c r="E37" s="1"/>
      <c r="F37" s="1"/>
      <c r="G37" s="27"/>
      <c r="H37" s="3">
        <f t="shared" si="0"/>
        <v>0</v>
      </c>
      <c r="I37" s="3">
        <f t="shared" si="0"/>
        <v>0</v>
      </c>
      <c r="J37" s="31"/>
      <c r="L37" s="159" t="s">
        <v>106</v>
      </c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</row>
    <row r="38" spans="1:25" ht="21">
      <c r="A38" s="35" t="s">
        <v>98</v>
      </c>
      <c r="B38" s="84"/>
      <c r="C38" s="84"/>
      <c r="D38" s="27"/>
      <c r="E38" s="1"/>
      <c r="F38" s="1"/>
      <c r="G38" s="27"/>
      <c r="H38" s="3">
        <f t="shared" si="0"/>
        <v>0</v>
      </c>
      <c r="I38" s="3">
        <f t="shared" si="0"/>
        <v>0</v>
      </c>
      <c r="J38" s="31"/>
      <c r="L38" s="159" t="s">
        <v>107</v>
      </c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44"/>
    </row>
    <row r="39" spans="1:25" ht="15.75" thickBot="1">
      <c r="A39" s="36" t="s">
        <v>55</v>
      </c>
      <c r="B39" s="37">
        <f>SUM(B17:B38)</f>
        <v>0</v>
      </c>
      <c r="C39" s="37">
        <f>SUM(C17:C38)</f>
        <v>0</v>
      </c>
      <c r="D39" s="38">
        <f>SUM(D22:D31)</f>
        <v>0</v>
      </c>
      <c r="E39" s="37">
        <f>SUM(E17:E38)</f>
        <v>0</v>
      </c>
      <c r="F39" s="37">
        <f>SUM(F17:F38)</f>
        <v>0</v>
      </c>
      <c r="G39" s="38">
        <f>SUM(G22:G31)</f>
        <v>0</v>
      </c>
      <c r="H39" s="37">
        <f>SUM(H17:H38)</f>
        <v>0</v>
      </c>
      <c r="I39" s="37">
        <f>SUM(I17:I38)</f>
        <v>0</v>
      </c>
      <c r="J39" s="39">
        <f>SUM(J22:J31)</f>
        <v>0</v>
      </c>
    </row>
    <row r="41" spans="1:25" ht="21" thickBot="1">
      <c r="A41" s="160" t="s">
        <v>76</v>
      </c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</row>
    <row r="42" spans="1:25">
      <c r="A42" s="161" t="s">
        <v>1</v>
      </c>
      <c r="B42" s="163" t="s">
        <v>110</v>
      </c>
      <c r="C42" s="165" t="s">
        <v>73</v>
      </c>
      <c r="D42" s="167" t="s">
        <v>96</v>
      </c>
      <c r="E42" s="157" t="s">
        <v>43</v>
      </c>
      <c r="F42" s="157" t="s">
        <v>44</v>
      </c>
      <c r="G42" s="157" t="s">
        <v>45</v>
      </c>
      <c r="H42" s="157" t="s">
        <v>9</v>
      </c>
      <c r="I42" s="157" t="s">
        <v>46</v>
      </c>
      <c r="J42" s="157" t="s">
        <v>47</v>
      </c>
      <c r="K42" s="157" t="s">
        <v>11</v>
      </c>
      <c r="L42" s="157" t="s">
        <v>12</v>
      </c>
      <c r="M42" s="157" t="s">
        <v>13</v>
      </c>
      <c r="N42" s="157" t="s">
        <v>14</v>
      </c>
      <c r="O42" s="157" t="s">
        <v>15</v>
      </c>
      <c r="P42" s="157" t="s">
        <v>16</v>
      </c>
      <c r="Q42" s="157" t="s">
        <v>48</v>
      </c>
      <c r="R42" s="157" t="s">
        <v>49</v>
      </c>
      <c r="S42" s="157" t="s">
        <v>50</v>
      </c>
      <c r="T42" s="157" t="s">
        <v>51</v>
      </c>
      <c r="U42" s="157" t="s">
        <v>52</v>
      </c>
      <c r="V42" s="157" t="s">
        <v>53</v>
      </c>
      <c r="W42" s="157" t="s">
        <v>54</v>
      </c>
      <c r="X42" s="157" t="s">
        <v>74</v>
      </c>
      <c r="Y42" s="173" t="s">
        <v>75</v>
      </c>
    </row>
    <row r="43" spans="1:25">
      <c r="A43" s="162"/>
      <c r="B43" s="164"/>
      <c r="C43" s="166"/>
      <c r="D43" s="16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74"/>
    </row>
    <row r="44" spans="1:25" ht="23.25" customHeight="1">
      <c r="A44" s="154" t="s">
        <v>19</v>
      </c>
      <c r="B44" s="13" t="s">
        <v>38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45">
        <f t="shared" ref="Y44:Y49" si="2">SUM(C44:X44)</f>
        <v>0</v>
      </c>
    </row>
    <row r="45" spans="1:25" ht="23.25" customHeight="1">
      <c r="A45" s="154"/>
      <c r="B45" s="13" t="s">
        <v>39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45">
        <f t="shared" si="2"/>
        <v>0</v>
      </c>
    </row>
    <row r="46" spans="1:25" ht="23.25" customHeight="1">
      <c r="A46" s="154" t="s">
        <v>20</v>
      </c>
      <c r="B46" s="13" t="s">
        <v>38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45">
        <f t="shared" si="2"/>
        <v>0</v>
      </c>
    </row>
    <row r="47" spans="1:25" ht="23.25" customHeight="1">
      <c r="A47" s="154"/>
      <c r="B47" s="13" t="s">
        <v>39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45">
        <f t="shared" si="2"/>
        <v>0</v>
      </c>
    </row>
    <row r="48" spans="1:25" ht="15.75">
      <c r="A48" s="154" t="s">
        <v>37</v>
      </c>
      <c r="B48" s="13" t="s">
        <v>38</v>
      </c>
      <c r="C48" s="13">
        <f>C46+C44</f>
        <v>0</v>
      </c>
      <c r="D48" s="13">
        <f t="shared" ref="D48:X49" si="3">D46+D44</f>
        <v>0</v>
      </c>
      <c r="E48" s="13">
        <f t="shared" si="3"/>
        <v>0</v>
      </c>
      <c r="F48" s="13">
        <f t="shared" si="3"/>
        <v>0</v>
      </c>
      <c r="G48" s="13">
        <f t="shared" si="3"/>
        <v>0</v>
      </c>
      <c r="H48" s="13">
        <f t="shared" si="3"/>
        <v>0</v>
      </c>
      <c r="I48" s="13">
        <f t="shared" si="3"/>
        <v>0</v>
      </c>
      <c r="J48" s="13">
        <f t="shared" si="3"/>
        <v>0</v>
      </c>
      <c r="K48" s="13">
        <f t="shared" si="3"/>
        <v>0</v>
      </c>
      <c r="L48" s="13">
        <f t="shared" si="3"/>
        <v>0</v>
      </c>
      <c r="M48" s="13">
        <f t="shared" si="3"/>
        <v>0</v>
      </c>
      <c r="N48" s="13">
        <f t="shared" si="3"/>
        <v>0</v>
      </c>
      <c r="O48" s="13">
        <f t="shared" si="3"/>
        <v>0</v>
      </c>
      <c r="P48" s="13">
        <f t="shared" si="3"/>
        <v>0</v>
      </c>
      <c r="Q48" s="13">
        <f t="shared" si="3"/>
        <v>0</v>
      </c>
      <c r="R48" s="13">
        <f t="shared" si="3"/>
        <v>0</v>
      </c>
      <c r="S48" s="13">
        <f t="shared" si="3"/>
        <v>0</v>
      </c>
      <c r="T48" s="13">
        <f t="shared" si="3"/>
        <v>0</v>
      </c>
      <c r="U48" s="13">
        <f t="shared" si="3"/>
        <v>0</v>
      </c>
      <c r="V48" s="13">
        <f t="shared" si="3"/>
        <v>0</v>
      </c>
      <c r="W48" s="13">
        <f t="shared" si="3"/>
        <v>0</v>
      </c>
      <c r="X48" s="13">
        <f t="shared" si="3"/>
        <v>0</v>
      </c>
      <c r="Y48" s="45">
        <f t="shared" si="2"/>
        <v>0</v>
      </c>
    </row>
    <row r="49" spans="1:25" ht="24" customHeight="1" thickBot="1">
      <c r="A49" s="155"/>
      <c r="B49" s="68" t="s">
        <v>39</v>
      </c>
      <c r="C49" s="46">
        <f>C47+C45</f>
        <v>0</v>
      </c>
      <c r="D49" s="46">
        <f t="shared" si="3"/>
        <v>0</v>
      </c>
      <c r="E49" s="46">
        <f t="shared" si="3"/>
        <v>0</v>
      </c>
      <c r="F49" s="46">
        <f t="shared" si="3"/>
        <v>0</v>
      </c>
      <c r="G49" s="46">
        <f t="shared" si="3"/>
        <v>0</v>
      </c>
      <c r="H49" s="46">
        <f t="shared" si="3"/>
        <v>0</v>
      </c>
      <c r="I49" s="46">
        <f t="shared" si="3"/>
        <v>0</v>
      </c>
      <c r="J49" s="46">
        <f t="shared" si="3"/>
        <v>0</v>
      </c>
      <c r="K49" s="46">
        <f t="shared" si="3"/>
        <v>0</v>
      </c>
      <c r="L49" s="46">
        <f t="shared" si="3"/>
        <v>0</v>
      </c>
      <c r="M49" s="46">
        <f t="shared" si="3"/>
        <v>0</v>
      </c>
      <c r="N49" s="46">
        <f t="shared" si="3"/>
        <v>0</v>
      </c>
      <c r="O49" s="46">
        <f t="shared" si="3"/>
        <v>0</v>
      </c>
      <c r="P49" s="46">
        <f t="shared" si="3"/>
        <v>0</v>
      </c>
      <c r="Q49" s="46">
        <f t="shared" si="3"/>
        <v>0</v>
      </c>
      <c r="R49" s="46">
        <f t="shared" si="3"/>
        <v>0</v>
      </c>
      <c r="S49" s="46">
        <f t="shared" si="3"/>
        <v>0</v>
      </c>
      <c r="T49" s="46">
        <f t="shared" si="3"/>
        <v>0</v>
      </c>
      <c r="U49" s="46">
        <f t="shared" si="3"/>
        <v>0</v>
      </c>
      <c r="V49" s="46">
        <f t="shared" si="3"/>
        <v>0</v>
      </c>
      <c r="W49" s="46">
        <f t="shared" si="3"/>
        <v>0</v>
      </c>
      <c r="X49" s="46">
        <f t="shared" si="3"/>
        <v>0</v>
      </c>
      <c r="Y49" s="47">
        <f t="shared" si="2"/>
        <v>0</v>
      </c>
    </row>
  </sheetData>
  <mergeCells count="127">
    <mergeCell ref="A6:C7"/>
    <mergeCell ref="E7:AQ7"/>
    <mergeCell ref="F8:G9"/>
    <mergeCell ref="H8:I9"/>
    <mergeCell ref="J8:O8"/>
    <mergeCell ref="P8:AI8"/>
    <mergeCell ref="AJ8:AM8"/>
    <mergeCell ref="T1:V1"/>
    <mergeCell ref="Q2:Z2"/>
    <mergeCell ref="S3:W3"/>
    <mergeCell ref="R4:X4"/>
    <mergeCell ref="AF9:AG9"/>
    <mergeCell ref="AB9:AC9"/>
    <mergeCell ref="AD9:AE9"/>
    <mergeCell ref="AN8:AO9"/>
    <mergeCell ref="AP8:AQ9"/>
    <mergeCell ref="A8:A10"/>
    <mergeCell ref="B8:B10"/>
    <mergeCell ref="C8:C10"/>
    <mergeCell ref="E8:E10"/>
    <mergeCell ref="AS8:AS10"/>
    <mergeCell ref="AT8:AT10"/>
    <mergeCell ref="J9:K9"/>
    <mergeCell ref="L9:M9"/>
    <mergeCell ref="N9:O9"/>
    <mergeCell ref="P9:Q9"/>
    <mergeCell ref="R9:S9"/>
    <mergeCell ref="AS7:AU7"/>
    <mergeCell ref="A15:A16"/>
    <mergeCell ref="B15:D15"/>
    <mergeCell ref="E15:G15"/>
    <mergeCell ref="H15:J15"/>
    <mergeCell ref="L15:O15"/>
    <mergeCell ref="AC15:AH15"/>
    <mergeCell ref="AH9:AI9"/>
    <mergeCell ref="AJ9:AJ10"/>
    <mergeCell ref="AK9:AM9"/>
    <mergeCell ref="A14:J14"/>
    <mergeCell ref="L14:AA14"/>
    <mergeCell ref="AC14:AQ14"/>
    <mergeCell ref="T9:U9"/>
    <mergeCell ref="V9:W9"/>
    <mergeCell ref="X9:Y9"/>
    <mergeCell ref="Z9:AA9"/>
    <mergeCell ref="AQ15:AQ16"/>
    <mergeCell ref="L16:L19"/>
    <mergeCell ref="M16:O16"/>
    <mergeCell ref="AC16:AH16"/>
    <mergeCell ref="M17:O17"/>
    <mergeCell ref="AC17:AC21"/>
    <mergeCell ref="AD17:AH17"/>
    <mergeCell ref="M18:O18"/>
    <mergeCell ref="AI15:AI16"/>
    <mergeCell ref="AJ15:AJ16"/>
    <mergeCell ref="AK15:AK16"/>
    <mergeCell ref="AL15:AL16"/>
    <mergeCell ref="AM15:AM16"/>
    <mergeCell ref="AN15:AN16"/>
    <mergeCell ref="L20:L23"/>
    <mergeCell ref="M20:O20"/>
    <mergeCell ref="AD20:AH20"/>
    <mergeCell ref="M21:O21"/>
    <mergeCell ref="AD21:AH21"/>
    <mergeCell ref="M22:O22"/>
    <mergeCell ref="AC22:AC26"/>
    <mergeCell ref="AO15:AO16"/>
    <mergeCell ref="AP15:AP16"/>
    <mergeCell ref="AD22:AH22"/>
    <mergeCell ref="M23:O23"/>
    <mergeCell ref="AD23:AH23"/>
    <mergeCell ref="AD24:AH24"/>
    <mergeCell ref="AD25:AH25"/>
    <mergeCell ref="AD26:AH26"/>
    <mergeCell ref="AD18:AH18"/>
    <mergeCell ref="M19:O19"/>
    <mergeCell ref="AD19:AH19"/>
    <mergeCell ref="L33:L35"/>
    <mergeCell ref="M33:N33"/>
    <mergeCell ref="M34:N34"/>
    <mergeCell ref="M35:N35"/>
    <mergeCell ref="L27:W27"/>
    <mergeCell ref="L28:N29"/>
    <mergeCell ref="O28:O29"/>
    <mergeCell ref="P28:P29"/>
    <mergeCell ref="Q28:Q29"/>
    <mergeCell ref="R28:R29"/>
    <mergeCell ref="S28:S29"/>
    <mergeCell ref="T28:T29"/>
    <mergeCell ref="U28:U29"/>
    <mergeCell ref="V28:V29"/>
    <mergeCell ref="Y42:Y43"/>
    <mergeCell ref="N42:N43"/>
    <mergeCell ref="O42:O43"/>
    <mergeCell ref="P42:P43"/>
    <mergeCell ref="Q42:Q43"/>
    <mergeCell ref="R42:R43"/>
    <mergeCell ref="S42:S43"/>
    <mergeCell ref="H42:H43"/>
    <mergeCell ref="I42:I43"/>
    <mergeCell ref="J42:J43"/>
    <mergeCell ref="K42:K43"/>
    <mergeCell ref="L42:L43"/>
    <mergeCell ref="M42:M43"/>
    <mergeCell ref="A44:A45"/>
    <mergeCell ref="A46:A47"/>
    <mergeCell ref="A48:A49"/>
    <mergeCell ref="A1:B5"/>
    <mergeCell ref="T42:T43"/>
    <mergeCell ref="U42:U43"/>
    <mergeCell ref="V42:V43"/>
    <mergeCell ref="W42:W43"/>
    <mergeCell ref="X42:X43"/>
    <mergeCell ref="L37:W37"/>
    <mergeCell ref="L38:V38"/>
    <mergeCell ref="A41:Y41"/>
    <mergeCell ref="A42:A43"/>
    <mergeCell ref="B42:B43"/>
    <mergeCell ref="C42:C43"/>
    <mergeCell ref="D42:D43"/>
    <mergeCell ref="E42:E43"/>
    <mergeCell ref="F42:F43"/>
    <mergeCell ref="G42:G43"/>
    <mergeCell ref="W28:W29"/>
    <mergeCell ref="L30:L32"/>
    <mergeCell ref="M30:N30"/>
    <mergeCell ref="M31:N31"/>
    <mergeCell ref="M32:N32"/>
  </mergeCells>
  <pageMargins left="0" right="0" top="0.39370078740157483" bottom="0.39370078740157483" header="0.31496062992125984" footer="0.31496062992125984"/>
  <pageSetup paperSize="9" scale="44" orientation="landscape" r:id="rId1"/>
  <headerFooter>
    <oddHeader>&amp;C
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U49"/>
  <sheetViews>
    <sheetView rightToLeft="1" view="pageLayout" topLeftCell="A31" zoomScale="50" zoomScaleNormal="100" zoomScalePageLayoutView="50" workbookViewId="0">
      <selection activeCell="M25" sqref="M25"/>
    </sheetView>
  </sheetViews>
  <sheetFormatPr defaultRowHeight="15"/>
  <cols>
    <col min="1" max="1" width="12.5703125" customWidth="1"/>
    <col min="2" max="2" width="7.42578125" customWidth="1"/>
    <col min="3" max="3" width="8.140625" customWidth="1"/>
    <col min="4" max="4" width="7.7109375" customWidth="1"/>
    <col min="5" max="5" width="6.28515625" customWidth="1"/>
    <col min="6" max="6" width="6.7109375" customWidth="1"/>
    <col min="7" max="7" width="7.28515625" customWidth="1"/>
    <col min="8" max="8" width="6.5703125" customWidth="1"/>
    <col min="9" max="9" width="7.28515625" customWidth="1"/>
    <col min="10" max="10" width="6.140625" customWidth="1"/>
    <col min="11" max="11" width="6.42578125" customWidth="1"/>
    <col min="12" max="12" width="7.28515625" customWidth="1"/>
    <col min="13" max="13" width="5.85546875" customWidth="1"/>
    <col min="14" max="14" width="7.5703125" customWidth="1"/>
    <col min="15" max="15" width="6.7109375" customWidth="1"/>
    <col min="16" max="35" width="5.7109375" customWidth="1"/>
    <col min="36" max="36" width="6.28515625" customWidth="1"/>
    <col min="37" max="39" width="7.42578125" customWidth="1"/>
    <col min="40" max="40" width="5.7109375" customWidth="1"/>
    <col min="41" max="41" width="5.42578125" customWidth="1"/>
    <col min="42" max="42" width="6.85546875" customWidth="1"/>
    <col min="43" max="43" width="7.5703125" customWidth="1"/>
    <col min="44" max="44" width="3.7109375" customWidth="1"/>
    <col min="45" max="45" width="6.5703125" customWidth="1"/>
    <col min="46" max="46" width="20.140625" customWidth="1"/>
    <col min="47" max="47" width="7.28515625" customWidth="1"/>
    <col min="48" max="48" width="6" customWidth="1"/>
    <col min="49" max="49" width="6.85546875" customWidth="1"/>
    <col min="50" max="50" width="6.5703125" customWidth="1"/>
    <col min="51" max="51" width="6.85546875" customWidth="1"/>
  </cols>
  <sheetData>
    <row r="1" spans="1:47" ht="18.75" customHeight="1">
      <c r="A1" s="156"/>
      <c r="B1" s="156"/>
      <c r="O1" s="49"/>
      <c r="P1" s="49"/>
      <c r="Q1" s="49"/>
      <c r="R1" s="49"/>
      <c r="S1" s="49"/>
      <c r="T1" s="233" t="s">
        <v>111</v>
      </c>
      <c r="U1" s="233"/>
      <c r="V1" s="233"/>
      <c r="W1" s="49"/>
      <c r="X1" s="49"/>
      <c r="Y1" s="49"/>
      <c r="Z1" s="49"/>
      <c r="AA1" s="49"/>
      <c r="AB1" s="49"/>
      <c r="AC1" s="49"/>
    </row>
    <row r="2" spans="1:47" ht="18.75" customHeight="1">
      <c r="A2" s="156"/>
      <c r="B2" s="156"/>
      <c r="O2" s="244" t="s">
        <v>112</v>
      </c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</row>
    <row r="3" spans="1:47" ht="18.75" customHeight="1">
      <c r="A3" s="156"/>
      <c r="B3" s="156"/>
      <c r="O3" s="244" t="s">
        <v>113</v>
      </c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</row>
    <row r="4" spans="1:47" ht="18.75" customHeight="1">
      <c r="A4" s="156"/>
      <c r="B4" s="156"/>
      <c r="O4" s="245" t="s">
        <v>114</v>
      </c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</row>
    <row r="5" spans="1:47" ht="18.75" customHeight="1">
      <c r="A5" s="156"/>
      <c r="B5" s="156"/>
    </row>
    <row r="6" spans="1:47">
      <c r="A6" s="227" t="s">
        <v>34</v>
      </c>
      <c r="B6" s="227"/>
      <c r="C6" s="227"/>
    </row>
    <row r="7" spans="1:47" ht="43.5" customHeight="1" thickBot="1">
      <c r="A7" s="228"/>
      <c r="B7" s="228"/>
      <c r="C7" s="228"/>
      <c r="D7" s="9"/>
      <c r="E7" s="229" t="s">
        <v>0</v>
      </c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S7" s="212" t="s">
        <v>35</v>
      </c>
      <c r="AT7" s="212"/>
      <c r="AU7" s="212"/>
    </row>
    <row r="8" spans="1:47" ht="18.75" customHeight="1">
      <c r="A8" s="238" t="s">
        <v>1</v>
      </c>
      <c r="B8" s="240" t="s">
        <v>32</v>
      </c>
      <c r="C8" s="242" t="s">
        <v>33</v>
      </c>
      <c r="D8" s="9"/>
      <c r="E8" s="161" t="s">
        <v>1</v>
      </c>
      <c r="F8" s="230" t="s">
        <v>2</v>
      </c>
      <c r="G8" s="230"/>
      <c r="H8" s="230" t="s">
        <v>3</v>
      </c>
      <c r="I8" s="230"/>
      <c r="J8" s="230" t="s">
        <v>4</v>
      </c>
      <c r="K8" s="230"/>
      <c r="L8" s="230"/>
      <c r="M8" s="230"/>
      <c r="N8" s="230"/>
      <c r="O8" s="230"/>
      <c r="P8" s="230" t="s">
        <v>5</v>
      </c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1" t="s">
        <v>21</v>
      </c>
      <c r="AK8" s="231"/>
      <c r="AL8" s="231"/>
      <c r="AM8" s="231"/>
      <c r="AN8" s="231" t="s">
        <v>22</v>
      </c>
      <c r="AO8" s="231"/>
      <c r="AP8" s="234" t="s">
        <v>97</v>
      </c>
      <c r="AQ8" s="235"/>
      <c r="AS8" s="204" t="s">
        <v>1</v>
      </c>
      <c r="AT8" s="207" t="s">
        <v>36</v>
      </c>
    </row>
    <row r="9" spans="1:47" ht="24" customHeight="1">
      <c r="A9" s="239"/>
      <c r="B9" s="241"/>
      <c r="C9" s="243"/>
      <c r="D9" s="9"/>
      <c r="E9" s="162"/>
      <c r="F9" s="209"/>
      <c r="G9" s="209"/>
      <c r="H9" s="209"/>
      <c r="I9" s="209"/>
      <c r="J9" s="209" t="s">
        <v>6</v>
      </c>
      <c r="K9" s="209"/>
      <c r="L9" s="209" t="s">
        <v>7</v>
      </c>
      <c r="M9" s="209"/>
      <c r="N9" s="209" t="s">
        <v>8</v>
      </c>
      <c r="O9" s="209"/>
      <c r="P9" s="210" t="s">
        <v>9</v>
      </c>
      <c r="Q9" s="211"/>
      <c r="R9" s="210" t="s">
        <v>10</v>
      </c>
      <c r="S9" s="211"/>
      <c r="T9" s="210" t="s">
        <v>11</v>
      </c>
      <c r="U9" s="211"/>
      <c r="V9" s="210" t="s">
        <v>12</v>
      </c>
      <c r="W9" s="211"/>
      <c r="X9" s="210" t="s">
        <v>13</v>
      </c>
      <c r="Y9" s="211"/>
      <c r="Z9" s="210" t="s">
        <v>14</v>
      </c>
      <c r="AA9" s="211"/>
      <c r="AB9" s="210" t="s">
        <v>15</v>
      </c>
      <c r="AC9" s="211"/>
      <c r="AD9" s="210" t="s">
        <v>16</v>
      </c>
      <c r="AE9" s="211"/>
      <c r="AF9" s="210" t="s">
        <v>48</v>
      </c>
      <c r="AG9" s="211"/>
      <c r="AH9" s="221" t="s">
        <v>164</v>
      </c>
      <c r="AI9" s="221"/>
      <c r="AJ9" s="222" t="s">
        <v>23</v>
      </c>
      <c r="AK9" s="223" t="s">
        <v>24</v>
      </c>
      <c r="AL9" s="223"/>
      <c r="AM9" s="223"/>
      <c r="AN9" s="223"/>
      <c r="AO9" s="223"/>
      <c r="AP9" s="236"/>
      <c r="AQ9" s="237"/>
      <c r="AS9" s="205"/>
      <c r="AT9" s="208"/>
    </row>
    <row r="10" spans="1:47" ht="30.75" customHeight="1">
      <c r="A10" s="239"/>
      <c r="B10" s="241"/>
      <c r="C10" s="243"/>
      <c r="D10" s="9"/>
      <c r="E10" s="162"/>
      <c r="F10" s="13" t="s">
        <v>17</v>
      </c>
      <c r="G10" s="13" t="s">
        <v>18</v>
      </c>
      <c r="H10" s="13" t="s">
        <v>17</v>
      </c>
      <c r="I10" s="13" t="s">
        <v>18</v>
      </c>
      <c r="J10" s="13" t="s">
        <v>17</v>
      </c>
      <c r="K10" s="13" t="s">
        <v>18</v>
      </c>
      <c r="L10" s="13" t="s">
        <v>17</v>
      </c>
      <c r="M10" s="13" t="s">
        <v>18</v>
      </c>
      <c r="N10" s="13" t="s">
        <v>17</v>
      </c>
      <c r="O10" s="13" t="s">
        <v>18</v>
      </c>
      <c r="P10" s="13" t="s">
        <v>17</v>
      </c>
      <c r="Q10" s="13" t="s">
        <v>18</v>
      </c>
      <c r="R10" s="13" t="s">
        <v>17</v>
      </c>
      <c r="S10" s="13" t="s">
        <v>18</v>
      </c>
      <c r="T10" s="13" t="s">
        <v>17</v>
      </c>
      <c r="U10" s="13" t="s">
        <v>18</v>
      </c>
      <c r="V10" s="13" t="s">
        <v>17</v>
      </c>
      <c r="W10" s="13" t="s">
        <v>18</v>
      </c>
      <c r="X10" s="13" t="s">
        <v>17</v>
      </c>
      <c r="Y10" s="13" t="s">
        <v>18</v>
      </c>
      <c r="Z10" s="13" t="s">
        <v>17</v>
      </c>
      <c r="AA10" s="13" t="s">
        <v>18</v>
      </c>
      <c r="AB10" s="13" t="s">
        <v>17</v>
      </c>
      <c r="AC10" s="13" t="s">
        <v>18</v>
      </c>
      <c r="AD10" s="13" t="s">
        <v>17</v>
      </c>
      <c r="AE10" s="13" t="s">
        <v>18</v>
      </c>
      <c r="AF10" s="71" t="s">
        <v>17</v>
      </c>
      <c r="AG10" s="71" t="s">
        <v>18</v>
      </c>
      <c r="AH10" s="71" t="s">
        <v>17</v>
      </c>
      <c r="AI10" s="71" t="s">
        <v>18</v>
      </c>
      <c r="AJ10" s="222"/>
      <c r="AK10" s="17" t="s">
        <v>25</v>
      </c>
      <c r="AL10" s="17" t="s">
        <v>26</v>
      </c>
      <c r="AM10" s="17" t="s">
        <v>27</v>
      </c>
      <c r="AN10" s="11" t="s">
        <v>28</v>
      </c>
      <c r="AO10" s="11" t="s">
        <v>29</v>
      </c>
      <c r="AP10" s="11" t="s">
        <v>30</v>
      </c>
      <c r="AQ10" s="25" t="s">
        <v>31</v>
      </c>
      <c r="AS10" s="206"/>
      <c r="AT10" s="208"/>
    </row>
    <row r="11" spans="1:47" ht="43.5" customHeight="1">
      <c r="A11" s="23" t="s">
        <v>19</v>
      </c>
      <c r="B11" s="1"/>
      <c r="C11" s="18"/>
      <c r="E11" s="26" t="s">
        <v>19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S11" s="23" t="s">
        <v>19</v>
      </c>
      <c r="AT11" s="18"/>
    </row>
    <row r="12" spans="1:47" ht="43.5" customHeight="1" thickBot="1">
      <c r="A12" s="24" t="s">
        <v>20</v>
      </c>
      <c r="B12" s="19"/>
      <c r="C12" s="20"/>
      <c r="E12" s="24" t="s">
        <v>20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S12" s="24" t="s">
        <v>20</v>
      </c>
      <c r="AT12" s="20"/>
    </row>
    <row r="14" spans="1:47" ht="44.25" customHeight="1" thickBot="1">
      <c r="A14" s="224" t="s">
        <v>99</v>
      </c>
      <c r="B14" s="224"/>
      <c r="C14" s="224"/>
      <c r="D14" s="224"/>
      <c r="E14" s="224"/>
      <c r="F14" s="224"/>
      <c r="G14" s="224"/>
      <c r="H14" s="224"/>
      <c r="I14" s="224"/>
      <c r="J14" s="224"/>
      <c r="L14" s="225" t="s">
        <v>88</v>
      </c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C14" s="226" t="s">
        <v>95</v>
      </c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</row>
    <row r="15" spans="1:47">
      <c r="A15" s="213" t="s">
        <v>103</v>
      </c>
      <c r="B15" s="215" t="s">
        <v>19</v>
      </c>
      <c r="C15" s="215"/>
      <c r="D15" s="215"/>
      <c r="E15" s="215" t="s">
        <v>20</v>
      </c>
      <c r="F15" s="215"/>
      <c r="G15" s="215"/>
      <c r="H15" s="215" t="s">
        <v>37</v>
      </c>
      <c r="I15" s="215"/>
      <c r="J15" s="216"/>
      <c r="L15" s="217" t="s">
        <v>56</v>
      </c>
      <c r="M15" s="218"/>
      <c r="N15" s="218"/>
      <c r="O15" s="218"/>
      <c r="P15" s="14" t="s">
        <v>57</v>
      </c>
      <c r="Q15" s="14" t="s">
        <v>58</v>
      </c>
      <c r="R15" s="14" t="s">
        <v>59</v>
      </c>
      <c r="S15" s="14" t="s">
        <v>60</v>
      </c>
      <c r="T15" s="14" t="s">
        <v>61</v>
      </c>
      <c r="U15" s="14" t="s">
        <v>62</v>
      </c>
      <c r="V15" s="14" t="s">
        <v>63</v>
      </c>
      <c r="W15" s="14" t="s">
        <v>64</v>
      </c>
      <c r="X15" s="14" t="s">
        <v>65</v>
      </c>
      <c r="Y15" s="14" t="s">
        <v>66</v>
      </c>
      <c r="Z15" s="14" t="s">
        <v>67</v>
      </c>
      <c r="AA15" s="15" t="s">
        <v>68</v>
      </c>
      <c r="AC15" s="219" t="s">
        <v>56</v>
      </c>
      <c r="AD15" s="220"/>
      <c r="AE15" s="220"/>
      <c r="AF15" s="220"/>
      <c r="AG15" s="220"/>
      <c r="AH15" s="220"/>
      <c r="AI15" s="198" t="s">
        <v>9</v>
      </c>
      <c r="AJ15" s="198" t="s">
        <v>10</v>
      </c>
      <c r="AK15" s="198" t="s">
        <v>11</v>
      </c>
      <c r="AL15" s="198" t="s">
        <v>12</v>
      </c>
      <c r="AM15" s="198" t="s">
        <v>13</v>
      </c>
      <c r="AN15" s="198" t="s">
        <v>14</v>
      </c>
      <c r="AO15" s="198" t="s">
        <v>15</v>
      </c>
      <c r="AP15" s="198" t="s">
        <v>16</v>
      </c>
      <c r="AQ15" s="190" t="s">
        <v>89</v>
      </c>
    </row>
    <row r="16" spans="1:47">
      <c r="A16" s="214"/>
      <c r="B16" s="2" t="s">
        <v>38</v>
      </c>
      <c r="C16" s="2" t="s">
        <v>39</v>
      </c>
      <c r="D16" s="2" t="s">
        <v>40</v>
      </c>
      <c r="E16" s="2" t="s">
        <v>38</v>
      </c>
      <c r="F16" s="2" t="s">
        <v>39</v>
      </c>
      <c r="G16" s="2" t="s">
        <v>40</v>
      </c>
      <c r="H16" s="2" t="s">
        <v>38</v>
      </c>
      <c r="I16" s="2" t="s">
        <v>39</v>
      </c>
      <c r="J16" s="29" t="s">
        <v>40</v>
      </c>
      <c r="L16" s="192" t="s">
        <v>19</v>
      </c>
      <c r="M16" s="194" t="s">
        <v>69</v>
      </c>
      <c r="N16" s="194"/>
      <c r="O16" s="19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16"/>
      <c r="AC16" s="195" t="s">
        <v>90</v>
      </c>
      <c r="AD16" s="176"/>
      <c r="AE16" s="176"/>
      <c r="AF16" s="176"/>
      <c r="AG16" s="176"/>
      <c r="AH16" s="176"/>
      <c r="AI16" s="199"/>
      <c r="AJ16" s="199"/>
      <c r="AK16" s="199"/>
      <c r="AL16" s="199"/>
      <c r="AM16" s="199"/>
      <c r="AN16" s="199"/>
      <c r="AO16" s="199"/>
      <c r="AP16" s="199"/>
      <c r="AQ16" s="191"/>
    </row>
    <row r="17" spans="1:43" ht="19.5">
      <c r="A17" s="30" t="s">
        <v>41</v>
      </c>
      <c r="B17" s="1"/>
      <c r="C17" s="1"/>
      <c r="D17" s="27"/>
      <c r="E17" s="1"/>
      <c r="F17" s="1"/>
      <c r="G17" s="27"/>
      <c r="H17" s="3">
        <f>E17+B17</f>
        <v>0</v>
      </c>
      <c r="I17" s="3">
        <f>F17+C17</f>
        <v>0</v>
      </c>
      <c r="J17" s="31"/>
      <c r="L17" s="192"/>
      <c r="M17" s="194" t="s">
        <v>70</v>
      </c>
      <c r="N17" s="194"/>
      <c r="O17" s="194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1"/>
      <c r="AC17" s="196" t="s">
        <v>19</v>
      </c>
      <c r="AD17" s="176" t="s">
        <v>91</v>
      </c>
      <c r="AE17" s="176"/>
      <c r="AF17" s="176"/>
      <c r="AG17" s="176"/>
      <c r="AH17" s="176"/>
      <c r="AI17" s="1"/>
      <c r="AJ17" s="1"/>
      <c r="AK17" s="1"/>
      <c r="AL17" s="1"/>
      <c r="AM17" s="1"/>
      <c r="AN17" s="1"/>
      <c r="AO17" s="1"/>
      <c r="AP17" s="1"/>
      <c r="AQ17" s="18"/>
    </row>
    <row r="18" spans="1:43" ht="19.5">
      <c r="A18" s="32" t="s">
        <v>42</v>
      </c>
      <c r="B18" s="1"/>
      <c r="C18" s="1"/>
      <c r="D18" s="27"/>
      <c r="E18" s="1"/>
      <c r="F18" s="1"/>
      <c r="G18" s="27"/>
      <c r="H18" s="3">
        <f t="shared" ref="H18:I38" si="0">E18+B18</f>
        <v>0</v>
      </c>
      <c r="I18" s="3">
        <f t="shared" si="0"/>
        <v>0</v>
      </c>
      <c r="J18" s="31"/>
      <c r="L18" s="192"/>
      <c r="M18" s="194" t="s">
        <v>71</v>
      </c>
      <c r="N18" s="194"/>
      <c r="O18" s="194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48"/>
      <c r="AC18" s="196"/>
      <c r="AD18" s="176" t="s">
        <v>92</v>
      </c>
      <c r="AE18" s="176"/>
      <c r="AF18" s="176"/>
      <c r="AG18" s="176"/>
      <c r="AH18" s="176"/>
      <c r="AI18" s="1"/>
      <c r="AJ18" s="1"/>
      <c r="AK18" s="1"/>
      <c r="AL18" s="1"/>
      <c r="AM18" s="1"/>
      <c r="AN18" s="1"/>
      <c r="AO18" s="1"/>
      <c r="AP18" s="1"/>
      <c r="AQ18" s="18"/>
    </row>
    <row r="19" spans="1:43" ht="21.75" thickBot="1">
      <c r="A19" s="33" t="s">
        <v>43</v>
      </c>
      <c r="B19" s="1"/>
      <c r="C19" s="1"/>
      <c r="D19" s="27"/>
      <c r="E19" s="1"/>
      <c r="F19" s="1"/>
      <c r="G19" s="27"/>
      <c r="H19" s="3">
        <f t="shared" si="0"/>
        <v>0</v>
      </c>
      <c r="I19" s="3">
        <f t="shared" si="0"/>
        <v>0</v>
      </c>
      <c r="J19" s="31"/>
      <c r="L19" s="193"/>
      <c r="M19" s="175" t="s">
        <v>72</v>
      </c>
      <c r="N19" s="175"/>
      <c r="O19" s="175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3"/>
      <c r="AC19" s="196"/>
      <c r="AD19" s="176" t="s">
        <v>93</v>
      </c>
      <c r="AE19" s="176"/>
      <c r="AF19" s="176"/>
      <c r="AG19" s="176"/>
      <c r="AH19" s="176"/>
      <c r="AI19" s="1"/>
      <c r="AJ19" s="1"/>
      <c r="AK19" s="1"/>
      <c r="AL19" s="1"/>
      <c r="AM19" s="1"/>
      <c r="AN19" s="1"/>
      <c r="AO19" s="1"/>
      <c r="AP19" s="1"/>
      <c r="AQ19" s="18"/>
    </row>
    <row r="20" spans="1:43" ht="21">
      <c r="A20" s="33" t="s">
        <v>44</v>
      </c>
      <c r="B20" s="1"/>
      <c r="C20" s="1"/>
      <c r="D20" s="27"/>
      <c r="E20" s="1"/>
      <c r="F20" s="1"/>
      <c r="G20" s="27"/>
      <c r="H20" s="3">
        <f t="shared" si="0"/>
        <v>0</v>
      </c>
      <c r="I20" s="3">
        <f t="shared" si="0"/>
        <v>0</v>
      </c>
      <c r="J20" s="31"/>
      <c r="L20" s="200" t="s">
        <v>20</v>
      </c>
      <c r="M20" s="201" t="s">
        <v>69</v>
      </c>
      <c r="N20" s="201"/>
      <c r="O20" s="201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5"/>
      <c r="AC20" s="196"/>
      <c r="AD20" s="176" t="s">
        <v>94</v>
      </c>
      <c r="AE20" s="176"/>
      <c r="AF20" s="176"/>
      <c r="AG20" s="176"/>
      <c r="AH20" s="176"/>
      <c r="AI20" s="1"/>
      <c r="AJ20" s="1"/>
      <c r="AK20" s="1"/>
      <c r="AL20" s="1"/>
      <c r="AM20" s="1"/>
      <c r="AN20" s="1"/>
      <c r="AO20" s="1"/>
      <c r="AP20" s="1"/>
      <c r="AQ20" s="18"/>
    </row>
    <row r="21" spans="1:43" ht="21.75" thickBot="1">
      <c r="A21" s="33" t="s">
        <v>45</v>
      </c>
      <c r="B21" s="1"/>
      <c r="C21" s="1"/>
      <c r="D21" s="27"/>
      <c r="E21" s="1"/>
      <c r="F21" s="1"/>
      <c r="G21" s="27"/>
      <c r="H21" s="3">
        <f t="shared" si="0"/>
        <v>0</v>
      </c>
      <c r="I21" s="3">
        <f t="shared" si="0"/>
        <v>0</v>
      </c>
      <c r="J21" s="31"/>
      <c r="L21" s="192"/>
      <c r="M21" s="194" t="s">
        <v>70</v>
      </c>
      <c r="N21" s="194"/>
      <c r="O21" s="194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1"/>
      <c r="AC21" s="197"/>
      <c r="AD21" s="177" t="s">
        <v>83</v>
      </c>
      <c r="AE21" s="177"/>
      <c r="AF21" s="177"/>
      <c r="AG21" s="177"/>
      <c r="AH21" s="177"/>
      <c r="AI21" s="19"/>
      <c r="AJ21" s="19"/>
      <c r="AK21" s="19"/>
      <c r="AL21" s="19"/>
      <c r="AM21" s="19"/>
      <c r="AN21" s="19"/>
      <c r="AO21" s="19"/>
      <c r="AP21" s="19"/>
      <c r="AQ21" s="20"/>
    </row>
    <row r="22" spans="1:43" ht="21">
      <c r="A22" s="33" t="s">
        <v>9</v>
      </c>
      <c r="B22" s="1"/>
      <c r="C22" s="1"/>
      <c r="D22" s="28"/>
      <c r="E22" s="1"/>
      <c r="F22" s="1"/>
      <c r="G22" s="28"/>
      <c r="H22" s="3">
        <f t="shared" si="0"/>
        <v>0</v>
      </c>
      <c r="I22" s="3">
        <f t="shared" si="0"/>
        <v>0</v>
      </c>
      <c r="J22" s="34">
        <f>G22+D22</f>
        <v>0</v>
      </c>
      <c r="L22" s="192"/>
      <c r="M22" s="194" t="s">
        <v>71</v>
      </c>
      <c r="N22" s="194"/>
      <c r="O22" s="194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48"/>
      <c r="AB22" s="8"/>
      <c r="AC22" s="202" t="s">
        <v>20</v>
      </c>
      <c r="AD22" s="203" t="s">
        <v>91</v>
      </c>
      <c r="AE22" s="203"/>
      <c r="AF22" s="203"/>
      <c r="AG22" s="203"/>
      <c r="AH22" s="203"/>
      <c r="AI22" s="21"/>
      <c r="AJ22" s="21"/>
      <c r="AK22" s="21"/>
      <c r="AL22" s="21"/>
      <c r="AM22" s="21"/>
      <c r="AN22" s="21"/>
      <c r="AO22" s="21"/>
      <c r="AP22" s="21"/>
      <c r="AQ22" s="22"/>
    </row>
    <row r="23" spans="1:43" ht="21.75" thickBot="1">
      <c r="A23" s="33" t="s">
        <v>46</v>
      </c>
      <c r="B23" s="1"/>
      <c r="C23" s="1"/>
      <c r="D23" s="28"/>
      <c r="E23" s="1"/>
      <c r="F23" s="1"/>
      <c r="G23" s="28"/>
      <c r="H23" s="3">
        <f t="shared" si="0"/>
        <v>0</v>
      </c>
      <c r="I23" s="3">
        <f t="shared" si="0"/>
        <v>0</v>
      </c>
      <c r="J23" s="34">
        <f t="shared" ref="J23:J31" si="1">G23+D23</f>
        <v>0</v>
      </c>
      <c r="L23" s="193"/>
      <c r="M23" s="175" t="s">
        <v>72</v>
      </c>
      <c r="N23" s="175"/>
      <c r="O23" s="175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3"/>
      <c r="AC23" s="196"/>
      <c r="AD23" s="176" t="s">
        <v>92</v>
      </c>
      <c r="AE23" s="176"/>
      <c r="AF23" s="176"/>
      <c r="AG23" s="176"/>
      <c r="AH23" s="176"/>
      <c r="AI23" s="1"/>
      <c r="AJ23" s="1"/>
      <c r="AK23" s="1"/>
      <c r="AL23" s="1"/>
      <c r="AM23" s="1"/>
      <c r="AN23" s="1"/>
      <c r="AO23" s="1"/>
      <c r="AP23" s="1"/>
      <c r="AQ23" s="18"/>
    </row>
    <row r="24" spans="1:43" ht="21">
      <c r="A24" s="33" t="s">
        <v>47</v>
      </c>
      <c r="B24" s="1"/>
      <c r="C24" s="1"/>
      <c r="D24" s="28"/>
      <c r="E24" s="1"/>
      <c r="F24" s="1"/>
      <c r="G24" s="28"/>
      <c r="H24" s="3">
        <f t="shared" si="0"/>
        <v>0</v>
      </c>
      <c r="I24" s="3">
        <f t="shared" si="0"/>
        <v>0</v>
      </c>
      <c r="J24" s="34">
        <f t="shared" si="1"/>
        <v>0</v>
      </c>
      <c r="AC24" s="196"/>
      <c r="AD24" s="176" t="s">
        <v>93</v>
      </c>
      <c r="AE24" s="176"/>
      <c r="AF24" s="176"/>
      <c r="AG24" s="176"/>
      <c r="AH24" s="176"/>
      <c r="AI24" s="1"/>
      <c r="AJ24" s="1"/>
      <c r="AK24" s="1"/>
      <c r="AL24" s="1"/>
      <c r="AM24" s="1"/>
      <c r="AN24" s="1"/>
      <c r="AO24" s="1"/>
      <c r="AP24" s="1"/>
      <c r="AQ24" s="18"/>
    </row>
    <row r="25" spans="1:43" ht="21">
      <c r="A25" s="33" t="s">
        <v>11</v>
      </c>
      <c r="B25" s="1"/>
      <c r="C25" s="1"/>
      <c r="D25" s="28"/>
      <c r="E25" s="1"/>
      <c r="F25" s="1"/>
      <c r="G25" s="28"/>
      <c r="H25" s="3">
        <f t="shared" si="0"/>
        <v>0</v>
      </c>
      <c r="I25" s="3">
        <f t="shared" si="0"/>
        <v>0</v>
      </c>
      <c r="J25" s="34">
        <f t="shared" si="1"/>
        <v>0</v>
      </c>
      <c r="AC25" s="196"/>
      <c r="AD25" s="176" t="s">
        <v>94</v>
      </c>
      <c r="AE25" s="176"/>
      <c r="AF25" s="176"/>
      <c r="AG25" s="176"/>
      <c r="AH25" s="176"/>
      <c r="AI25" s="1"/>
      <c r="AJ25" s="1"/>
      <c r="AK25" s="1"/>
      <c r="AL25" s="1"/>
      <c r="AM25" s="1"/>
      <c r="AN25" s="1"/>
      <c r="AO25" s="1"/>
      <c r="AP25" s="1"/>
      <c r="AQ25" s="18"/>
    </row>
    <row r="26" spans="1:43" ht="21.75" customHeight="1" thickBot="1">
      <c r="A26" s="33" t="s">
        <v>12</v>
      </c>
      <c r="B26" s="1"/>
      <c r="C26" s="1"/>
      <c r="D26" s="28"/>
      <c r="E26" s="1"/>
      <c r="F26" s="1"/>
      <c r="G26" s="28"/>
      <c r="H26" s="3">
        <f t="shared" si="0"/>
        <v>0</v>
      </c>
      <c r="I26" s="3">
        <f t="shared" si="0"/>
        <v>0</v>
      </c>
      <c r="J26" s="34">
        <f t="shared" si="1"/>
        <v>0</v>
      </c>
      <c r="AC26" s="197"/>
      <c r="AD26" s="177" t="s">
        <v>83</v>
      </c>
      <c r="AE26" s="177"/>
      <c r="AF26" s="177"/>
      <c r="AG26" s="177"/>
      <c r="AH26" s="177"/>
      <c r="AI26" s="19"/>
      <c r="AJ26" s="19"/>
      <c r="AK26" s="19"/>
      <c r="AL26" s="19"/>
      <c r="AM26" s="19"/>
      <c r="AN26" s="19"/>
      <c r="AO26" s="19"/>
      <c r="AP26" s="19"/>
      <c r="AQ26" s="20"/>
    </row>
    <row r="27" spans="1:43" ht="21.75" thickBot="1">
      <c r="A27" s="33" t="s">
        <v>13</v>
      </c>
      <c r="B27" s="1"/>
      <c r="C27" s="1"/>
      <c r="D27" s="28"/>
      <c r="E27" s="1"/>
      <c r="F27" s="1"/>
      <c r="G27" s="28"/>
      <c r="H27" s="3">
        <f t="shared" si="0"/>
        <v>0</v>
      </c>
      <c r="I27" s="3">
        <f t="shared" si="0"/>
        <v>0</v>
      </c>
      <c r="J27" s="34">
        <f t="shared" si="1"/>
        <v>0</v>
      </c>
      <c r="L27" s="160" t="s">
        <v>87</v>
      </c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</row>
    <row r="28" spans="1:43" ht="21" customHeight="1">
      <c r="A28" s="33" t="s">
        <v>14</v>
      </c>
      <c r="B28" s="1"/>
      <c r="C28" s="1"/>
      <c r="D28" s="28"/>
      <c r="E28" s="1"/>
      <c r="F28" s="1"/>
      <c r="G28" s="28"/>
      <c r="H28" s="3">
        <f t="shared" si="0"/>
        <v>0</v>
      </c>
      <c r="I28" s="3">
        <f t="shared" si="0"/>
        <v>0</v>
      </c>
      <c r="J28" s="34">
        <f t="shared" si="1"/>
        <v>0</v>
      </c>
      <c r="L28" s="180" t="s">
        <v>102</v>
      </c>
      <c r="M28" s="181"/>
      <c r="N28" s="182"/>
      <c r="O28" s="186" t="s">
        <v>77</v>
      </c>
      <c r="P28" s="186" t="s">
        <v>78</v>
      </c>
      <c r="Q28" s="188" t="s">
        <v>79</v>
      </c>
      <c r="R28" s="188" t="s">
        <v>104</v>
      </c>
      <c r="S28" s="186" t="s">
        <v>105</v>
      </c>
      <c r="T28" s="188" t="s">
        <v>80</v>
      </c>
      <c r="U28" s="188" t="s">
        <v>81</v>
      </c>
      <c r="V28" s="188" t="s">
        <v>82</v>
      </c>
      <c r="W28" s="169" t="s">
        <v>83</v>
      </c>
    </row>
    <row r="29" spans="1:43" ht="21">
      <c r="A29" s="33" t="s">
        <v>15</v>
      </c>
      <c r="B29" s="1"/>
      <c r="C29" s="1"/>
      <c r="D29" s="28"/>
      <c r="E29" s="1"/>
      <c r="F29" s="1"/>
      <c r="G29" s="28"/>
      <c r="H29" s="3">
        <f t="shared" si="0"/>
        <v>0</v>
      </c>
      <c r="I29" s="3">
        <f t="shared" si="0"/>
        <v>0</v>
      </c>
      <c r="J29" s="34">
        <f t="shared" si="1"/>
        <v>0</v>
      </c>
      <c r="L29" s="183"/>
      <c r="M29" s="184"/>
      <c r="N29" s="185"/>
      <c r="O29" s="187"/>
      <c r="P29" s="187"/>
      <c r="Q29" s="189"/>
      <c r="R29" s="189"/>
      <c r="S29" s="187"/>
      <c r="T29" s="189"/>
      <c r="U29" s="189"/>
      <c r="V29" s="189"/>
      <c r="W29" s="170"/>
    </row>
    <row r="30" spans="1:43" ht="21">
      <c r="A30" s="33" t="s">
        <v>16</v>
      </c>
      <c r="B30" s="1"/>
      <c r="C30" s="1"/>
      <c r="D30" s="28"/>
      <c r="E30" s="1"/>
      <c r="F30" s="1"/>
      <c r="G30" s="28"/>
      <c r="H30" s="3">
        <f t="shared" si="0"/>
        <v>0</v>
      </c>
      <c r="I30" s="3">
        <f t="shared" si="0"/>
        <v>0</v>
      </c>
      <c r="J30" s="34">
        <f t="shared" si="1"/>
        <v>0</v>
      </c>
      <c r="L30" s="171" t="s">
        <v>19</v>
      </c>
      <c r="M30" s="172" t="s">
        <v>84</v>
      </c>
      <c r="N30" s="172"/>
      <c r="O30" s="5"/>
      <c r="P30" s="5"/>
      <c r="Q30" s="5"/>
      <c r="R30" s="5"/>
      <c r="S30" s="5"/>
      <c r="T30" s="5"/>
      <c r="U30" s="5"/>
      <c r="V30" s="5"/>
      <c r="W30" s="40"/>
    </row>
    <row r="31" spans="1:43" ht="21">
      <c r="A31" s="33" t="s">
        <v>48</v>
      </c>
      <c r="B31" s="1"/>
      <c r="C31" s="1"/>
      <c r="D31" s="28"/>
      <c r="E31" s="1"/>
      <c r="F31" s="1"/>
      <c r="G31" s="28"/>
      <c r="H31" s="3">
        <f t="shared" si="0"/>
        <v>0</v>
      </c>
      <c r="I31" s="3">
        <f t="shared" si="0"/>
        <v>0</v>
      </c>
      <c r="J31" s="34">
        <f t="shared" si="1"/>
        <v>0</v>
      </c>
      <c r="L31" s="171"/>
      <c r="M31" s="172" t="s">
        <v>85</v>
      </c>
      <c r="N31" s="172"/>
      <c r="O31" s="5"/>
      <c r="P31" s="5"/>
      <c r="Q31" s="5"/>
      <c r="R31" s="6"/>
      <c r="S31" s="6"/>
      <c r="T31" s="5"/>
      <c r="U31" s="6"/>
      <c r="V31" s="5"/>
      <c r="W31" s="40"/>
    </row>
    <row r="32" spans="1:43" ht="21">
      <c r="A32" s="33" t="s">
        <v>49</v>
      </c>
      <c r="B32" s="1"/>
      <c r="C32" s="1"/>
      <c r="D32" s="27"/>
      <c r="E32" s="1"/>
      <c r="F32" s="1"/>
      <c r="G32" s="27"/>
      <c r="H32" s="3">
        <f t="shared" si="0"/>
        <v>0</v>
      </c>
      <c r="I32" s="3">
        <f t="shared" si="0"/>
        <v>0</v>
      </c>
      <c r="J32" s="31"/>
      <c r="L32" s="171"/>
      <c r="M32" s="172" t="s">
        <v>86</v>
      </c>
      <c r="N32" s="172"/>
      <c r="O32" s="5"/>
      <c r="P32" s="5"/>
      <c r="Q32" s="5"/>
      <c r="R32" s="6"/>
      <c r="S32" s="6"/>
      <c r="T32" s="5"/>
      <c r="U32" s="6"/>
      <c r="V32" s="5"/>
      <c r="W32" s="40"/>
    </row>
    <row r="33" spans="1:38" ht="21">
      <c r="A33" s="33" t="s">
        <v>50</v>
      </c>
      <c r="B33" s="1"/>
      <c r="C33" s="1"/>
      <c r="D33" s="27"/>
      <c r="E33" s="1"/>
      <c r="F33" s="1"/>
      <c r="G33" s="27"/>
      <c r="H33" s="3">
        <f t="shared" si="0"/>
        <v>0</v>
      </c>
      <c r="I33" s="3">
        <f t="shared" si="0"/>
        <v>0</v>
      </c>
      <c r="J33" s="31"/>
      <c r="L33" s="171" t="s">
        <v>20</v>
      </c>
      <c r="M33" s="172" t="s">
        <v>84</v>
      </c>
      <c r="N33" s="172"/>
      <c r="O33" s="5"/>
      <c r="P33" s="5"/>
      <c r="Q33" s="5"/>
      <c r="R33" s="5"/>
      <c r="S33" s="5"/>
      <c r="T33" s="5"/>
      <c r="U33" s="5"/>
      <c r="V33" s="5"/>
      <c r="W33" s="40"/>
    </row>
    <row r="34" spans="1:38" ht="21">
      <c r="A34" s="33" t="s">
        <v>51</v>
      </c>
      <c r="B34" s="1"/>
      <c r="C34" s="1"/>
      <c r="D34" s="27"/>
      <c r="E34" s="1"/>
      <c r="F34" s="1"/>
      <c r="G34" s="27"/>
      <c r="H34" s="3">
        <f t="shared" si="0"/>
        <v>0</v>
      </c>
      <c r="I34" s="3">
        <f t="shared" si="0"/>
        <v>0</v>
      </c>
      <c r="J34" s="31"/>
      <c r="L34" s="171"/>
      <c r="M34" s="172" t="s">
        <v>85</v>
      </c>
      <c r="N34" s="172"/>
      <c r="O34" s="5"/>
      <c r="P34" s="5"/>
      <c r="Q34" s="5"/>
      <c r="R34" s="6"/>
      <c r="S34" s="6"/>
      <c r="T34" s="5"/>
      <c r="U34" s="6"/>
      <c r="V34" s="5"/>
      <c r="W34" s="40"/>
    </row>
    <row r="35" spans="1:38" ht="21.75" thickBot="1">
      <c r="A35" s="33" t="s">
        <v>52</v>
      </c>
      <c r="B35" s="1"/>
      <c r="C35" s="1"/>
      <c r="D35" s="27"/>
      <c r="E35" s="1"/>
      <c r="F35" s="1"/>
      <c r="G35" s="27"/>
      <c r="H35" s="3">
        <f t="shared" si="0"/>
        <v>0</v>
      </c>
      <c r="I35" s="3">
        <f t="shared" si="0"/>
        <v>0</v>
      </c>
      <c r="J35" s="31"/>
      <c r="L35" s="178"/>
      <c r="M35" s="179" t="s">
        <v>86</v>
      </c>
      <c r="N35" s="179"/>
      <c r="O35" s="41"/>
      <c r="P35" s="41"/>
      <c r="Q35" s="41"/>
      <c r="R35" s="42"/>
      <c r="S35" s="42"/>
      <c r="T35" s="41"/>
      <c r="U35" s="42"/>
      <c r="V35" s="41"/>
      <c r="W35" s="43"/>
    </row>
    <row r="36" spans="1:38" ht="21">
      <c r="A36" s="33" t="s">
        <v>53</v>
      </c>
      <c r="B36" s="1"/>
      <c r="C36" s="1"/>
      <c r="D36" s="27"/>
      <c r="E36" s="1"/>
      <c r="F36" s="1"/>
      <c r="G36" s="27"/>
      <c r="H36" s="3">
        <f t="shared" si="0"/>
        <v>0</v>
      </c>
      <c r="I36" s="3">
        <f t="shared" si="0"/>
        <v>0</v>
      </c>
      <c r="J36" s="31"/>
    </row>
    <row r="37" spans="1:38" ht="21">
      <c r="A37" s="33" t="s">
        <v>54</v>
      </c>
      <c r="B37" s="1"/>
      <c r="C37" s="1"/>
      <c r="D37" s="27"/>
      <c r="E37" s="1"/>
      <c r="F37" s="1"/>
      <c r="G37" s="27"/>
      <c r="H37" s="3">
        <f t="shared" si="0"/>
        <v>0</v>
      </c>
      <c r="I37" s="3">
        <f t="shared" si="0"/>
        <v>0</v>
      </c>
      <c r="J37" s="31"/>
      <c r="L37" s="159" t="s">
        <v>106</v>
      </c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</row>
    <row r="38" spans="1:38" ht="21">
      <c r="A38" s="35" t="s">
        <v>98</v>
      </c>
      <c r="B38" s="1"/>
      <c r="C38" s="1"/>
      <c r="D38" s="27"/>
      <c r="E38" s="1"/>
      <c r="F38" s="1"/>
      <c r="G38" s="27"/>
      <c r="H38" s="3">
        <f t="shared" si="0"/>
        <v>0</v>
      </c>
      <c r="I38" s="3">
        <f t="shared" si="0"/>
        <v>0</v>
      </c>
      <c r="J38" s="31"/>
      <c r="L38" s="159" t="s">
        <v>107</v>
      </c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4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</row>
    <row r="39" spans="1:38" ht="15.75" thickBot="1">
      <c r="A39" s="36" t="s">
        <v>55</v>
      </c>
      <c r="B39" s="37">
        <f>SUM(B17:B38)</f>
        <v>0</v>
      </c>
      <c r="C39" s="37">
        <f>SUM(C17:C38)</f>
        <v>0</v>
      </c>
      <c r="D39" s="38">
        <f>SUM(D22:D31)</f>
        <v>0</v>
      </c>
      <c r="E39" s="37">
        <f>SUM(E17:E38)</f>
        <v>0</v>
      </c>
      <c r="F39" s="37">
        <f>SUM(F17:F38)</f>
        <v>0</v>
      </c>
      <c r="G39" s="38">
        <f>SUM(G22:G31)</f>
        <v>0</v>
      </c>
      <c r="H39" s="37">
        <f>SUM(H17:H38)</f>
        <v>0</v>
      </c>
      <c r="I39" s="37">
        <f>SUM(I17:I38)</f>
        <v>0</v>
      </c>
      <c r="J39" s="39">
        <f>SUM(J22:J31)</f>
        <v>0</v>
      </c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</row>
    <row r="40" spans="1:38"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</row>
    <row r="41" spans="1:38" ht="21" thickBot="1">
      <c r="A41" s="160" t="s">
        <v>76</v>
      </c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</row>
    <row r="42" spans="1:38">
      <c r="A42" s="161" t="s">
        <v>1</v>
      </c>
      <c r="B42" s="163" t="s">
        <v>110</v>
      </c>
      <c r="C42" s="165" t="s">
        <v>73</v>
      </c>
      <c r="D42" s="167" t="s">
        <v>96</v>
      </c>
      <c r="E42" s="157" t="s">
        <v>43</v>
      </c>
      <c r="F42" s="157" t="s">
        <v>44</v>
      </c>
      <c r="G42" s="157" t="s">
        <v>45</v>
      </c>
      <c r="H42" s="157" t="s">
        <v>9</v>
      </c>
      <c r="I42" s="157" t="s">
        <v>46</v>
      </c>
      <c r="J42" s="157" t="s">
        <v>47</v>
      </c>
      <c r="K42" s="157" t="s">
        <v>11</v>
      </c>
      <c r="L42" s="157" t="s">
        <v>12</v>
      </c>
      <c r="M42" s="157" t="s">
        <v>13</v>
      </c>
      <c r="N42" s="157" t="s">
        <v>14</v>
      </c>
      <c r="O42" s="157" t="s">
        <v>15</v>
      </c>
      <c r="P42" s="157" t="s">
        <v>16</v>
      </c>
      <c r="Q42" s="157" t="s">
        <v>48</v>
      </c>
      <c r="R42" s="157" t="s">
        <v>49</v>
      </c>
      <c r="S42" s="157" t="s">
        <v>50</v>
      </c>
      <c r="T42" s="157" t="s">
        <v>51</v>
      </c>
      <c r="U42" s="157" t="s">
        <v>52</v>
      </c>
      <c r="V42" s="157" t="s">
        <v>53</v>
      </c>
      <c r="W42" s="157" t="s">
        <v>54</v>
      </c>
      <c r="X42" s="157" t="s">
        <v>74</v>
      </c>
      <c r="Y42" s="173" t="s">
        <v>75</v>
      </c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</row>
    <row r="43" spans="1:38">
      <c r="A43" s="162"/>
      <c r="B43" s="164"/>
      <c r="C43" s="166"/>
      <c r="D43" s="16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</row>
    <row r="44" spans="1:38" ht="23.25" customHeight="1">
      <c r="A44" s="154" t="s">
        <v>19</v>
      </c>
      <c r="B44" s="13" t="s">
        <v>38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45">
        <f t="shared" ref="Y44:Y49" si="2">SUM(C44:X44)</f>
        <v>0</v>
      </c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</row>
    <row r="45" spans="1:38" ht="23.25" customHeight="1">
      <c r="A45" s="154"/>
      <c r="B45" s="13" t="s">
        <v>39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45">
        <f t="shared" si="2"/>
        <v>0</v>
      </c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</row>
    <row r="46" spans="1:38" ht="23.25" customHeight="1">
      <c r="A46" s="154" t="s">
        <v>20</v>
      </c>
      <c r="B46" s="13" t="s">
        <v>38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45">
        <f t="shared" si="2"/>
        <v>0</v>
      </c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</row>
    <row r="47" spans="1:38" ht="23.25" customHeight="1">
      <c r="A47" s="154"/>
      <c r="B47" s="13" t="s">
        <v>39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45">
        <f t="shared" si="2"/>
        <v>0</v>
      </c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</row>
    <row r="48" spans="1:38" ht="15.75">
      <c r="A48" s="154" t="s">
        <v>37</v>
      </c>
      <c r="B48" s="13" t="s">
        <v>38</v>
      </c>
      <c r="C48" s="13">
        <f>C46+C44</f>
        <v>0</v>
      </c>
      <c r="D48" s="13">
        <f t="shared" ref="D48:X49" si="3">D46+D44</f>
        <v>0</v>
      </c>
      <c r="E48" s="13">
        <f t="shared" si="3"/>
        <v>0</v>
      </c>
      <c r="F48" s="13">
        <f t="shared" si="3"/>
        <v>0</v>
      </c>
      <c r="G48" s="13">
        <f t="shared" si="3"/>
        <v>0</v>
      </c>
      <c r="H48" s="13">
        <f t="shared" si="3"/>
        <v>0</v>
      </c>
      <c r="I48" s="13">
        <f t="shared" si="3"/>
        <v>0</v>
      </c>
      <c r="J48" s="13">
        <f t="shared" si="3"/>
        <v>0</v>
      </c>
      <c r="K48" s="13">
        <f t="shared" si="3"/>
        <v>0</v>
      </c>
      <c r="L48" s="13">
        <f t="shared" si="3"/>
        <v>0</v>
      </c>
      <c r="M48" s="13">
        <f t="shared" si="3"/>
        <v>0</v>
      </c>
      <c r="N48" s="13">
        <f t="shared" si="3"/>
        <v>0</v>
      </c>
      <c r="O48" s="13">
        <f t="shared" si="3"/>
        <v>0</v>
      </c>
      <c r="P48" s="13">
        <f t="shared" si="3"/>
        <v>0</v>
      </c>
      <c r="Q48" s="13">
        <f t="shared" si="3"/>
        <v>0</v>
      </c>
      <c r="R48" s="13">
        <f t="shared" si="3"/>
        <v>0</v>
      </c>
      <c r="S48" s="13">
        <f t="shared" si="3"/>
        <v>0</v>
      </c>
      <c r="T48" s="13">
        <f t="shared" si="3"/>
        <v>0</v>
      </c>
      <c r="U48" s="13">
        <f t="shared" si="3"/>
        <v>0</v>
      </c>
      <c r="V48" s="13">
        <f t="shared" si="3"/>
        <v>0</v>
      </c>
      <c r="W48" s="13">
        <f t="shared" si="3"/>
        <v>0</v>
      </c>
      <c r="X48" s="13">
        <f t="shared" si="3"/>
        <v>0</v>
      </c>
      <c r="Y48" s="45">
        <f t="shared" si="2"/>
        <v>0</v>
      </c>
    </row>
    <row r="49" spans="1:25" ht="16.5" thickBot="1">
      <c r="A49" s="155"/>
      <c r="B49" s="46" t="s">
        <v>39</v>
      </c>
      <c r="C49" s="46">
        <f>C47+C45</f>
        <v>0</v>
      </c>
      <c r="D49" s="46">
        <f t="shared" si="3"/>
        <v>0</v>
      </c>
      <c r="E49" s="46">
        <f t="shared" si="3"/>
        <v>0</v>
      </c>
      <c r="F49" s="46">
        <f t="shared" si="3"/>
        <v>0</v>
      </c>
      <c r="G49" s="46">
        <f t="shared" si="3"/>
        <v>0</v>
      </c>
      <c r="H49" s="46">
        <f t="shared" si="3"/>
        <v>0</v>
      </c>
      <c r="I49" s="46">
        <f t="shared" si="3"/>
        <v>0</v>
      </c>
      <c r="J49" s="46">
        <f t="shared" si="3"/>
        <v>0</v>
      </c>
      <c r="K49" s="46">
        <f t="shared" si="3"/>
        <v>0</v>
      </c>
      <c r="L49" s="46">
        <f t="shared" si="3"/>
        <v>0</v>
      </c>
      <c r="M49" s="46">
        <f t="shared" si="3"/>
        <v>0</v>
      </c>
      <c r="N49" s="46">
        <f t="shared" si="3"/>
        <v>0</v>
      </c>
      <c r="O49" s="46">
        <f t="shared" si="3"/>
        <v>0</v>
      </c>
      <c r="P49" s="46">
        <f t="shared" si="3"/>
        <v>0</v>
      </c>
      <c r="Q49" s="46">
        <f t="shared" si="3"/>
        <v>0</v>
      </c>
      <c r="R49" s="46">
        <f t="shared" si="3"/>
        <v>0</v>
      </c>
      <c r="S49" s="46">
        <f t="shared" si="3"/>
        <v>0</v>
      </c>
      <c r="T49" s="46">
        <f t="shared" si="3"/>
        <v>0</v>
      </c>
      <c r="U49" s="46">
        <f t="shared" si="3"/>
        <v>0</v>
      </c>
      <c r="V49" s="46">
        <f t="shared" si="3"/>
        <v>0</v>
      </c>
      <c r="W49" s="46">
        <f t="shared" si="3"/>
        <v>0</v>
      </c>
      <c r="X49" s="46">
        <f t="shared" si="3"/>
        <v>0</v>
      </c>
      <c r="Y49" s="47">
        <f t="shared" si="2"/>
        <v>0</v>
      </c>
    </row>
  </sheetData>
  <mergeCells count="127">
    <mergeCell ref="F8:G9"/>
    <mergeCell ref="H8:I9"/>
    <mergeCell ref="J8:O8"/>
    <mergeCell ref="P8:AI8"/>
    <mergeCell ref="AJ8:AM8"/>
    <mergeCell ref="T1:V1"/>
    <mergeCell ref="A6:C7"/>
    <mergeCell ref="E7:AQ7"/>
    <mergeCell ref="AS8:AS10"/>
    <mergeCell ref="AB9:AC9"/>
    <mergeCell ref="AD9:AE9"/>
    <mergeCell ref="AN8:AO9"/>
    <mergeCell ref="AP8:AQ9"/>
    <mergeCell ref="A8:A10"/>
    <mergeCell ref="B8:B10"/>
    <mergeCell ref="C8:C10"/>
    <mergeCell ref="E8:E10"/>
    <mergeCell ref="AF9:AG9"/>
    <mergeCell ref="AT8:AT10"/>
    <mergeCell ref="J9:K9"/>
    <mergeCell ref="L9:M9"/>
    <mergeCell ref="N9:O9"/>
    <mergeCell ref="P9:Q9"/>
    <mergeCell ref="R9:S9"/>
    <mergeCell ref="AS7:AU7"/>
    <mergeCell ref="A15:A16"/>
    <mergeCell ref="B15:D15"/>
    <mergeCell ref="E15:G15"/>
    <mergeCell ref="H15:J15"/>
    <mergeCell ref="L15:O15"/>
    <mergeCell ref="AC15:AH15"/>
    <mergeCell ref="AH9:AI9"/>
    <mergeCell ref="AJ9:AJ10"/>
    <mergeCell ref="AK9:AM9"/>
    <mergeCell ref="A14:J14"/>
    <mergeCell ref="L14:AA14"/>
    <mergeCell ref="AC14:AQ14"/>
    <mergeCell ref="T9:U9"/>
    <mergeCell ref="V9:W9"/>
    <mergeCell ref="X9:Y9"/>
    <mergeCell ref="Z9:AA9"/>
    <mergeCell ref="AQ15:AQ16"/>
    <mergeCell ref="L20:L23"/>
    <mergeCell ref="M20:O20"/>
    <mergeCell ref="AD20:AH20"/>
    <mergeCell ref="M21:O21"/>
    <mergeCell ref="AD21:AH21"/>
    <mergeCell ref="M22:O22"/>
    <mergeCell ref="AC22:AC26"/>
    <mergeCell ref="L16:L19"/>
    <mergeCell ref="M16:O16"/>
    <mergeCell ref="AC16:AH16"/>
    <mergeCell ref="M17:O17"/>
    <mergeCell ref="AC17:AC21"/>
    <mergeCell ref="AD17:AH17"/>
    <mergeCell ref="M18:O18"/>
    <mergeCell ref="AO15:AO16"/>
    <mergeCell ref="AP15:AP16"/>
    <mergeCell ref="AD22:AH22"/>
    <mergeCell ref="M23:O23"/>
    <mergeCell ref="AD23:AH23"/>
    <mergeCell ref="AD24:AH24"/>
    <mergeCell ref="AD25:AH25"/>
    <mergeCell ref="AD26:AH26"/>
    <mergeCell ref="AD18:AH18"/>
    <mergeCell ref="M19:O19"/>
    <mergeCell ref="AD19:AH19"/>
    <mergeCell ref="AK15:AK16"/>
    <mergeCell ref="AL15:AL16"/>
    <mergeCell ref="AM15:AM16"/>
    <mergeCell ref="AN15:AN16"/>
    <mergeCell ref="AI15:AI16"/>
    <mergeCell ref="AJ15:AJ16"/>
    <mergeCell ref="L27:W27"/>
    <mergeCell ref="W28:W29"/>
    <mergeCell ref="L30:L32"/>
    <mergeCell ref="M30:N30"/>
    <mergeCell ref="M31:N31"/>
    <mergeCell ref="M32:N32"/>
    <mergeCell ref="L33:L35"/>
    <mergeCell ref="M33:N33"/>
    <mergeCell ref="M34:N34"/>
    <mergeCell ref="M35:N35"/>
    <mergeCell ref="L28:N29"/>
    <mergeCell ref="O28:O29"/>
    <mergeCell ref="P28:P29"/>
    <mergeCell ref="Q28:Q29"/>
    <mergeCell ref="R28:R29"/>
    <mergeCell ref="S28:S29"/>
    <mergeCell ref="T28:T29"/>
    <mergeCell ref="U28:U29"/>
    <mergeCell ref="V28:V29"/>
    <mergeCell ref="M42:M43"/>
    <mergeCell ref="L37:W37"/>
    <mergeCell ref="L38:V38"/>
    <mergeCell ref="A41:Y41"/>
    <mergeCell ref="A42:A43"/>
    <mergeCell ref="B42:B43"/>
    <mergeCell ref="C42:C43"/>
    <mergeCell ref="D42:D43"/>
    <mergeCell ref="E42:E43"/>
    <mergeCell ref="F42:F43"/>
    <mergeCell ref="G42:G43"/>
    <mergeCell ref="A44:A45"/>
    <mergeCell ref="A46:A47"/>
    <mergeCell ref="A48:A49"/>
    <mergeCell ref="A1:B5"/>
    <mergeCell ref="O2:AC2"/>
    <mergeCell ref="O3:AC3"/>
    <mergeCell ref="O4:AC4"/>
    <mergeCell ref="T42:T43"/>
    <mergeCell ref="U42:U43"/>
    <mergeCell ref="V42:V43"/>
    <mergeCell ref="W42:W43"/>
    <mergeCell ref="X42:X43"/>
    <mergeCell ref="Y42:Y43"/>
    <mergeCell ref="N42:N43"/>
    <mergeCell ref="O42:O43"/>
    <mergeCell ref="P42:P43"/>
    <mergeCell ref="Q42:Q43"/>
    <mergeCell ref="R42:R43"/>
    <mergeCell ref="S42:S43"/>
    <mergeCell ref="H42:H43"/>
    <mergeCell ref="I42:I43"/>
    <mergeCell ref="J42:J43"/>
    <mergeCell ref="K42:K43"/>
    <mergeCell ref="L42:L43"/>
  </mergeCells>
  <pageMargins left="0" right="0" top="0.39370078740157483" bottom="0.39370078740157483" header="0.31496062992125984" footer="0.31496062992125984"/>
  <pageSetup paperSize="9" scale="44" orientation="landscape" r:id="rId1"/>
  <headerFooter>
    <oddHeader>&amp;C
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76"/>
  <sheetViews>
    <sheetView rightToLeft="1" view="pageBreakPreview" zoomScale="90" zoomScaleNormal="100" zoomScaleSheetLayoutView="90" zoomScalePageLayoutView="60" workbookViewId="0">
      <selection activeCell="H73" sqref="H73:M73"/>
    </sheetView>
  </sheetViews>
  <sheetFormatPr defaultRowHeight="15"/>
  <cols>
    <col min="1" max="1" width="12.5703125" customWidth="1"/>
    <col min="2" max="10" width="9.42578125" customWidth="1"/>
    <col min="11" max="11" width="6.42578125" customWidth="1"/>
    <col min="12" max="12" width="7.28515625" customWidth="1"/>
    <col min="13" max="13" width="5.85546875" customWidth="1"/>
    <col min="14" max="14" width="7.5703125" customWidth="1"/>
    <col min="15" max="15" width="6.7109375" customWidth="1"/>
    <col min="16" max="35" width="5.7109375" customWidth="1"/>
    <col min="36" max="36" width="6.28515625" customWidth="1"/>
    <col min="37" max="39" width="7.42578125" customWidth="1"/>
    <col min="40" max="40" width="5.7109375" customWidth="1"/>
    <col min="41" max="41" width="5.42578125" customWidth="1"/>
    <col min="42" max="42" width="6.85546875" customWidth="1"/>
    <col min="43" max="43" width="7.5703125" customWidth="1"/>
    <col min="44" max="44" width="3.7109375" customWidth="1"/>
    <col min="45" max="45" width="6.5703125" customWidth="1"/>
    <col min="46" max="46" width="19.140625" customWidth="1"/>
    <col min="47" max="47" width="7.28515625" customWidth="1"/>
    <col min="48" max="48" width="6" customWidth="1"/>
    <col min="49" max="49" width="6.85546875" customWidth="1"/>
    <col min="50" max="50" width="6.5703125" customWidth="1"/>
    <col min="51" max="51" width="6.85546875" customWidth="1"/>
  </cols>
  <sheetData>
    <row r="1" spans="1:47" ht="18.75" customHeight="1">
      <c r="A1" s="156"/>
      <c r="B1" s="156"/>
      <c r="Q1" s="49"/>
      <c r="R1" s="49"/>
      <c r="S1" s="49"/>
      <c r="T1" s="232" t="s">
        <v>111</v>
      </c>
      <c r="U1" s="232"/>
      <c r="V1" s="232"/>
      <c r="W1" s="49"/>
      <c r="X1" s="49"/>
      <c r="Y1" s="49"/>
      <c r="Z1" s="49"/>
    </row>
    <row r="2" spans="1:47" ht="18.75" customHeight="1">
      <c r="A2" s="156"/>
      <c r="B2" s="156"/>
      <c r="Q2" s="233" t="s">
        <v>112</v>
      </c>
      <c r="R2" s="233"/>
      <c r="S2" s="233"/>
      <c r="T2" s="233"/>
      <c r="U2" s="233"/>
      <c r="V2" s="233"/>
      <c r="W2" s="233"/>
      <c r="X2" s="233"/>
      <c r="Y2" s="233"/>
      <c r="Z2" s="233"/>
    </row>
    <row r="3" spans="1:47" ht="18.75" customHeight="1">
      <c r="A3" s="156"/>
      <c r="B3" s="156"/>
      <c r="Q3" s="49"/>
      <c r="R3" s="49"/>
      <c r="S3" s="233" t="s">
        <v>113</v>
      </c>
      <c r="T3" s="233"/>
      <c r="U3" s="233"/>
      <c r="V3" s="233"/>
      <c r="W3" s="233"/>
      <c r="X3" s="49"/>
      <c r="Y3" s="49"/>
      <c r="Z3" s="49"/>
    </row>
    <row r="4" spans="1:47" ht="18.75" customHeight="1">
      <c r="A4" s="156"/>
      <c r="B4" s="156"/>
      <c r="Q4" s="49"/>
      <c r="R4" s="233" t="s">
        <v>114</v>
      </c>
      <c r="S4" s="233"/>
      <c r="T4" s="233"/>
      <c r="U4" s="233"/>
      <c r="V4" s="233"/>
      <c r="W4" s="233"/>
      <c r="X4" s="233"/>
      <c r="Y4" s="49"/>
      <c r="Z4" s="49"/>
    </row>
    <row r="5" spans="1:47" ht="18.75" customHeight="1">
      <c r="A5" s="156"/>
      <c r="B5" s="156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47">
      <c r="A6" s="227" t="s">
        <v>34</v>
      </c>
      <c r="B6" s="227"/>
      <c r="C6" s="227"/>
    </row>
    <row r="7" spans="1:47" ht="43.5" customHeight="1" thickBot="1">
      <c r="A7" s="228"/>
      <c r="B7" s="228"/>
      <c r="C7" s="228"/>
      <c r="D7" s="9"/>
      <c r="E7" s="229" t="s">
        <v>0</v>
      </c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S7" s="212" t="s">
        <v>35</v>
      </c>
      <c r="AT7" s="212"/>
      <c r="AU7" s="212"/>
    </row>
    <row r="8" spans="1:47" ht="18.75" customHeight="1">
      <c r="A8" s="238" t="s">
        <v>1</v>
      </c>
      <c r="B8" s="240" t="s">
        <v>32</v>
      </c>
      <c r="C8" s="242" t="s">
        <v>267</v>
      </c>
      <c r="D8" s="9"/>
      <c r="E8" s="161" t="s">
        <v>1</v>
      </c>
      <c r="F8" s="230" t="s">
        <v>2</v>
      </c>
      <c r="G8" s="230"/>
      <c r="H8" s="230" t="s">
        <v>3</v>
      </c>
      <c r="I8" s="230"/>
      <c r="J8" s="230" t="s">
        <v>4</v>
      </c>
      <c r="K8" s="230"/>
      <c r="L8" s="230"/>
      <c r="M8" s="230"/>
      <c r="N8" s="230"/>
      <c r="O8" s="230"/>
      <c r="P8" s="230" t="s">
        <v>5</v>
      </c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1" t="s">
        <v>21</v>
      </c>
      <c r="AK8" s="231"/>
      <c r="AL8" s="231"/>
      <c r="AM8" s="231"/>
      <c r="AN8" s="231" t="s">
        <v>22</v>
      </c>
      <c r="AO8" s="231"/>
      <c r="AP8" s="234" t="s">
        <v>97</v>
      </c>
      <c r="AQ8" s="235"/>
      <c r="AS8" s="217" t="s">
        <v>1</v>
      </c>
      <c r="AT8" s="207" t="s">
        <v>36</v>
      </c>
    </row>
    <row r="9" spans="1:47" ht="24" customHeight="1">
      <c r="A9" s="239"/>
      <c r="B9" s="241"/>
      <c r="C9" s="243"/>
      <c r="D9" s="9"/>
      <c r="E9" s="162"/>
      <c r="F9" s="209"/>
      <c r="G9" s="209"/>
      <c r="H9" s="209"/>
      <c r="I9" s="209"/>
      <c r="J9" s="209" t="s">
        <v>6</v>
      </c>
      <c r="K9" s="209"/>
      <c r="L9" s="209" t="s">
        <v>7</v>
      </c>
      <c r="M9" s="209"/>
      <c r="N9" s="209" t="s">
        <v>8</v>
      </c>
      <c r="O9" s="209"/>
      <c r="P9" s="221" t="s">
        <v>9</v>
      </c>
      <c r="Q9" s="221"/>
      <c r="R9" s="221" t="s">
        <v>10</v>
      </c>
      <c r="S9" s="221"/>
      <c r="T9" s="221" t="s">
        <v>11</v>
      </c>
      <c r="U9" s="221"/>
      <c r="V9" s="221" t="s">
        <v>12</v>
      </c>
      <c r="W9" s="221"/>
      <c r="X9" s="221" t="s">
        <v>13</v>
      </c>
      <c r="Y9" s="221"/>
      <c r="Z9" s="221" t="s">
        <v>14</v>
      </c>
      <c r="AA9" s="221"/>
      <c r="AB9" s="221" t="s">
        <v>15</v>
      </c>
      <c r="AC9" s="221"/>
      <c r="AD9" s="221" t="s">
        <v>16</v>
      </c>
      <c r="AE9" s="221"/>
      <c r="AF9" s="221" t="s">
        <v>48</v>
      </c>
      <c r="AG9" s="221"/>
      <c r="AH9" s="221" t="s">
        <v>164</v>
      </c>
      <c r="AI9" s="221"/>
      <c r="AJ9" s="222" t="s">
        <v>23</v>
      </c>
      <c r="AK9" s="223" t="s">
        <v>24</v>
      </c>
      <c r="AL9" s="223"/>
      <c r="AM9" s="223"/>
      <c r="AN9" s="223"/>
      <c r="AO9" s="223"/>
      <c r="AP9" s="236"/>
      <c r="AQ9" s="237"/>
      <c r="AS9" s="254"/>
      <c r="AT9" s="208"/>
    </row>
    <row r="10" spans="1:47" ht="30.75" customHeight="1">
      <c r="A10" s="239"/>
      <c r="B10" s="241"/>
      <c r="C10" s="243"/>
      <c r="D10" s="9"/>
      <c r="E10" s="162"/>
      <c r="F10" s="71" t="s">
        <v>17</v>
      </c>
      <c r="G10" s="71" t="s">
        <v>18</v>
      </c>
      <c r="H10" s="71" t="s">
        <v>17</v>
      </c>
      <c r="I10" s="71" t="s">
        <v>18</v>
      </c>
      <c r="J10" s="71" t="s">
        <v>17</v>
      </c>
      <c r="K10" s="71" t="s">
        <v>18</v>
      </c>
      <c r="L10" s="71" t="s">
        <v>17</v>
      </c>
      <c r="M10" s="71" t="s">
        <v>18</v>
      </c>
      <c r="N10" s="71" t="s">
        <v>17</v>
      </c>
      <c r="O10" s="71" t="s">
        <v>18</v>
      </c>
      <c r="P10" s="71" t="s">
        <v>17</v>
      </c>
      <c r="Q10" s="71" t="s">
        <v>18</v>
      </c>
      <c r="R10" s="71" t="s">
        <v>17</v>
      </c>
      <c r="S10" s="71" t="s">
        <v>18</v>
      </c>
      <c r="T10" s="71" t="s">
        <v>17</v>
      </c>
      <c r="U10" s="71" t="s">
        <v>18</v>
      </c>
      <c r="V10" s="71" t="s">
        <v>17</v>
      </c>
      <c r="W10" s="71" t="s">
        <v>18</v>
      </c>
      <c r="X10" s="71" t="s">
        <v>17</v>
      </c>
      <c r="Y10" s="71" t="s">
        <v>18</v>
      </c>
      <c r="Z10" s="71" t="s">
        <v>17</v>
      </c>
      <c r="AA10" s="71" t="s">
        <v>18</v>
      </c>
      <c r="AB10" s="71" t="s">
        <v>17</v>
      </c>
      <c r="AC10" s="71" t="s">
        <v>18</v>
      </c>
      <c r="AD10" s="71" t="s">
        <v>17</v>
      </c>
      <c r="AE10" s="71" t="s">
        <v>18</v>
      </c>
      <c r="AF10" s="71" t="s">
        <v>17</v>
      </c>
      <c r="AG10" s="71" t="s">
        <v>18</v>
      </c>
      <c r="AH10" s="71" t="s">
        <v>17</v>
      </c>
      <c r="AI10" s="71" t="s">
        <v>18</v>
      </c>
      <c r="AJ10" s="222"/>
      <c r="AK10" s="17" t="s">
        <v>25</v>
      </c>
      <c r="AL10" s="17" t="s">
        <v>26</v>
      </c>
      <c r="AM10" s="17" t="s">
        <v>27</v>
      </c>
      <c r="AN10" s="11" t="s">
        <v>28</v>
      </c>
      <c r="AO10" s="11" t="s">
        <v>29</v>
      </c>
      <c r="AP10" s="11" t="s">
        <v>30</v>
      </c>
      <c r="AQ10" s="25" t="s">
        <v>31</v>
      </c>
      <c r="AS10" s="254"/>
      <c r="AT10" s="208"/>
    </row>
    <row r="11" spans="1:47" ht="43.5" customHeight="1">
      <c r="A11" s="23" t="s">
        <v>100</v>
      </c>
      <c r="B11" s="59">
        <f>'شهری اتباع'!B11+'شهری اتباع'!B12+'شهری ایرانی'!B11+'شهری ایرانی'!B12</f>
        <v>0</v>
      </c>
      <c r="C11" s="60">
        <f>'شهری اتباع'!C11+'شهری اتباع'!C12+'شهری ایرانی'!C11+'شهری ایرانی'!C12</f>
        <v>0</v>
      </c>
      <c r="E11" s="26" t="s">
        <v>100</v>
      </c>
      <c r="F11" s="56">
        <f>'شهری ایرانی'!F11+'شهری ایرانی'!F12+'شهری اتباع'!F11+'شهری اتباع'!F12</f>
        <v>0</v>
      </c>
      <c r="G11" s="56">
        <f>'شهری ایرانی'!G11+'شهری ایرانی'!G12+'شهری اتباع'!G11+'شهری اتباع'!G12</f>
        <v>0</v>
      </c>
      <c r="H11" s="56">
        <f>'شهری ایرانی'!H11+'شهری ایرانی'!H12+'شهری اتباع'!H11+'شهری اتباع'!H12</f>
        <v>0</v>
      </c>
      <c r="I11" s="56">
        <f>'شهری ایرانی'!I11+'شهری ایرانی'!I12+'شهری اتباع'!I11+'شهری اتباع'!I12</f>
        <v>0</v>
      </c>
      <c r="J11" s="56">
        <f>'شهری ایرانی'!J11+'شهری ایرانی'!J12+'شهری اتباع'!J11+'شهری اتباع'!J12</f>
        <v>0</v>
      </c>
      <c r="K11" s="56">
        <f>'شهری ایرانی'!K11+'شهری ایرانی'!K12+'شهری اتباع'!K11+'شهری اتباع'!K12</f>
        <v>0</v>
      </c>
      <c r="L11" s="56">
        <f>'شهری ایرانی'!L11+'شهری ایرانی'!L12+'شهری اتباع'!L11+'شهری اتباع'!L12</f>
        <v>0</v>
      </c>
      <c r="M11" s="56">
        <f>'شهری ایرانی'!M11+'شهری ایرانی'!M12+'شهری اتباع'!M11+'شهری اتباع'!M12</f>
        <v>0</v>
      </c>
      <c r="N11" s="56">
        <f>'شهری ایرانی'!N11+'شهری ایرانی'!N12+'شهری اتباع'!N11+'شهری اتباع'!N12</f>
        <v>0</v>
      </c>
      <c r="O11" s="56">
        <f>'شهری ایرانی'!O11+'شهری ایرانی'!O12+'شهری اتباع'!O11+'شهری اتباع'!O12</f>
        <v>0</v>
      </c>
      <c r="P11" s="56">
        <f>'شهری ایرانی'!P11+'شهری ایرانی'!P12+'شهری اتباع'!P11+'شهری اتباع'!P12</f>
        <v>0</v>
      </c>
      <c r="Q11" s="56">
        <f>'شهری ایرانی'!Q11+'شهری ایرانی'!Q12+'شهری اتباع'!Q11+'شهری اتباع'!Q12</f>
        <v>0</v>
      </c>
      <c r="R11" s="56">
        <f>'شهری ایرانی'!R11+'شهری ایرانی'!R12+'شهری اتباع'!R11+'شهری اتباع'!R12</f>
        <v>0</v>
      </c>
      <c r="S11" s="56">
        <f>'شهری ایرانی'!S11+'شهری ایرانی'!S12+'شهری اتباع'!S11+'شهری اتباع'!S12</f>
        <v>0</v>
      </c>
      <c r="T11" s="56">
        <f>'شهری ایرانی'!T11+'شهری ایرانی'!T12+'شهری اتباع'!T11+'شهری اتباع'!T12</f>
        <v>0</v>
      </c>
      <c r="U11" s="56">
        <f>'شهری ایرانی'!U11+'شهری ایرانی'!U12+'شهری اتباع'!U11+'شهری اتباع'!U12</f>
        <v>0</v>
      </c>
      <c r="V11" s="56">
        <f>'شهری ایرانی'!V11+'شهری ایرانی'!V12+'شهری اتباع'!V11+'شهری اتباع'!V12</f>
        <v>0</v>
      </c>
      <c r="W11" s="56">
        <f>'شهری ایرانی'!W11+'شهری ایرانی'!W12+'شهری اتباع'!W11+'شهری اتباع'!W12</f>
        <v>0</v>
      </c>
      <c r="X11" s="56">
        <f>'شهری ایرانی'!X11+'شهری ایرانی'!X12+'شهری اتباع'!X11+'شهری اتباع'!X12</f>
        <v>0</v>
      </c>
      <c r="Y11" s="56">
        <f>'شهری ایرانی'!Y11+'شهری ایرانی'!Y12+'شهری اتباع'!Y11+'شهری اتباع'!Y12</f>
        <v>0</v>
      </c>
      <c r="Z11" s="56">
        <f>'شهری ایرانی'!Z11+'شهری ایرانی'!Z12+'شهری اتباع'!Z11+'شهری اتباع'!Z12</f>
        <v>0</v>
      </c>
      <c r="AA11" s="56">
        <f>'شهری ایرانی'!AA11+'شهری ایرانی'!AA12+'شهری اتباع'!AA11+'شهری اتباع'!AA12</f>
        <v>0</v>
      </c>
      <c r="AB11" s="56">
        <f>'شهری ایرانی'!AB11+'شهری ایرانی'!AB12+'شهری اتباع'!AB11+'شهری اتباع'!AB12</f>
        <v>0</v>
      </c>
      <c r="AC11" s="56">
        <f>'شهری ایرانی'!AC11+'شهری ایرانی'!AC12+'شهری اتباع'!AC11+'شهری اتباع'!AC12</f>
        <v>0</v>
      </c>
      <c r="AD11" s="56">
        <f>'شهری ایرانی'!AD11+'شهری ایرانی'!AD12+'شهری اتباع'!AD11+'شهری اتباع'!AD12</f>
        <v>0</v>
      </c>
      <c r="AE11" s="56">
        <f>'شهری ایرانی'!AE11+'شهری ایرانی'!AE12+'شهری اتباع'!AE11+'شهری اتباع'!AE12</f>
        <v>0</v>
      </c>
      <c r="AF11" s="56">
        <f>'شهری ایرانی'!AF11+'شهری ایرانی'!AF12+'شهری اتباع'!AF11+'شهری اتباع'!AF12</f>
        <v>0</v>
      </c>
      <c r="AG11" s="56">
        <f>'شهری ایرانی'!AG11+'شهری ایرانی'!AG12+'شهری اتباع'!AG11+'شهری اتباع'!AG12</f>
        <v>0</v>
      </c>
      <c r="AH11" s="56">
        <f>'شهری ایرانی'!AH11+'شهری ایرانی'!AH12+'شهری اتباع'!AH11+'شهری اتباع'!AH12</f>
        <v>0</v>
      </c>
      <c r="AI11" s="56">
        <f>'شهری ایرانی'!AI11+'شهری ایرانی'!AI12+'شهری اتباع'!AI11+'شهری اتباع'!AI12</f>
        <v>0</v>
      </c>
      <c r="AJ11" s="56">
        <f>'شهری ایرانی'!AJ11+'شهری ایرانی'!AJ12+'شهری اتباع'!AJ11+'شهری اتباع'!AJ12</f>
        <v>0</v>
      </c>
      <c r="AK11" s="56">
        <f>'شهری ایرانی'!AK11+'شهری ایرانی'!AK12+'شهری اتباع'!AK11+'شهری اتباع'!AK12</f>
        <v>0</v>
      </c>
      <c r="AL11" s="56">
        <f>'شهری ایرانی'!AL11+'شهری ایرانی'!AL12+'شهری اتباع'!AL11+'شهری اتباع'!AL12</f>
        <v>0</v>
      </c>
      <c r="AM11" s="56">
        <f>'شهری ایرانی'!AM11+'شهری ایرانی'!AM12+'شهری اتباع'!AM11+'شهری اتباع'!AM12</f>
        <v>0</v>
      </c>
      <c r="AN11" s="56">
        <f>'شهری ایرانی'!AN11+'شهری ایرانی'!AN12+'شهری اتباع'!AN11+'شهری اتباع'!AN12</f>
        <v>0</v>
      </c>
      <c r="AO11" s="56">
        <f>'شهری ایرانی'!AO11+'شهری ایرانی'!AO12+'شهری اتباع'!AO11+'شهری اتباع'!AO12</f>
        <v>0</v>
      </c>
      <c r="AP11" s="56">
        <f>'شهری ایرانی'!AP11+'شهری ایرانی'!AP12+'شهری اتباع'!AP11+'شهری اتباع'!AP12</f>
        <v>0</v>
      </c>
      <c r="AQ11" s="56">
        <f>'شهری ایرانی'!AQ11+'شهری ایرانی'!AQ12+'شهری اتباع'!AQ11+'شهری اتباع'!AQ12</f>
        <v>0</v>
      </c>
      <c r="AS11" s="23" t="s">
        <v>100</v>
      </c>
      <c r="AT11" s="57">
        <f>'شهری اتباع'!AT11+'شهری اتباع'!AT12+'شهری ایرانی'!AT11+'شهری ایرانی'!AT12</f>
        <v>0</v>
      </c>
    </row>
    <row r="12" spans="1:47" ht="43.5" customHeight="1" thickBot="1">
      <c r="A12" s="24" t="s">
        <v>115</v>
      </c>
      <c r="B12" s="61">
        <f>'روستایی اتباع'!B11+'روستایی اتباع'!B12+'روستایی ایرانی'!B11+'روستایی ایرانی'!B12</f>
        <v>0</v>
      </c>
      <c r="C12" s="62">
        <f>'روستایی اتباع'!C11+'روستایی اتباع'!C12+'روستایی ایرانی'!C11+'روستایی ایرانی'!C12</f>
        <v>0</v>
      </c>
      <c r="E12" s="24" t="s">
        <v>115</v>
      </c>
      <c r="F12" s="56">
        <f>'روستایی ایرانی'!F11+'روستایی ایرانی'!F12+'روستایی اتباع'!F11+'روستایی اتباع'!F12</f>
        <v>0</v>
      </c>
      <c r="G12" s="56">
        <f>'روستایی ایرانی'!G11+'روستایی ایرانی'!G12+'روستایی اتباع'!G11+'روستایی اتباع'!G12</f>
        <v>0</v>
      </c>
      <c r="H12" s="56">
        <f>'روستایی ایرانی'!H11+'روستایی ایرانی'!H12+'روستایی اتباع'!H11+'روستایی اتباع'!H12</f>
        <v>0</v>
      </c>
      <c r="I12" s="56">
        <f>'روستایی ایرانی'!I11+'روستایی ایرانی'!I12+'روستایی اتباع'!I11+'روستایی اتباع'!I12</f>
        <v>0</v>
      </c>
      <c r="J12" s="56">
        <f>'روستایی ایرانی'!J11+'روستایی ایرانی'!J12+'روستایی اتباع'!J11+'روستایی اتباع'!J12</f>
        <v>0</v>
      </c>
      <c r="K12" s="56">
        <f>'روستایی ایرانی'!K11+'روستایی ایرانی'!K12+'روستایی اتباع'!K11+'روستایی اتباع'!K12</f>
        <v>0</v>
      </c>
      <c r="L12" s="56">
        <f>'روستایی ایرانی'!L11+'روستایی ایرانی'!L12+'روستایی اتباع'!L11+'روستایی اتباع'!L12</f>
        <v>0</v>
      </c>
      <c r="M12" s="56">
        <f>'روستایی ایرانی'!M11+'روستایی ایرانی'!M12+'روستایی اتباع'!M11+'روستایی اتباع'!M12</f>
        <v>0</v>
      </c>
      <c r="N12" s="56">
        <f>'روستایی ایرانی'!N11+'روستایی ایرانی'!N12+'روستایی اتباع'!N11+'روستایی اتباع'!N12</f>
        <v>0</v>
      </c>
      <c r="O12" s="56">
        <f>'روستایی ایرانی'!O11+'روستایی ایرانی'!O12+'روستایی اتباع'!O11+'روستایی اتباع'!O12</f>
        <v>0</v>
      </c>
      <c r="P12" s="56">
        <f>'روستایی ایرانی'!P11+'روستایی ایرانی'!P12+'روستایی اتباع'!P11+'روستایی اتباع'!P12</f>
        <v>0</v>
      </c>
      <c r="Q12" s="56">
        <f>'روستایی ایرانی'!Q11+'روستایی ایرانی'!Q12+'روستایی اتباع'!Q11+'روستایی اتباع'!Q12</f>
        <v>0</v>
      </c>
      <c r="R12" s="56">
        <f>'روستایی ایرانی'!R11+'روستایی ایرانی'!R12+'روستایی اتباع'!R11+'روستایی اتباع'!R12</f>
        <v>0</v>
      </c>
      <c r="S12" s="56">
        <f>'روستایی ایرانی'!S11+'روستایی ایرانی'!S12+'روستایی اتباع'!S11+'روستایی اتباع'!S12</f>
        <v>0</v>
      </c>
      <c r="T12" s="56">
        <f>'روستایی ایرانی'!T11+'روستایی ایرانی'!T12+'روستایی اتباع'!T11+'روستایی اتباع'!T12</f>
        <v>0</v>
      </c>
      <c r="U12" s="56">
        <f>'روستایی ایرانی'!U11+'روستایی ایرانی'!U12+'روستایی اتباع'!U11+'روستایی اتباع'!U12</f>
        <v>0</v>
      </c>
      <c r="V12" s="56">
        <f>'روستایی ایرانی'!V11+'روستایی ایرانی'!V12+'روستایی اتباع'!V11+'روستایی اتباع'!V12</f>
        <v>0</v>
      </c>
      <c r="W12" s="56">
        <f>'روستایی ایرانی'!W11+'روستایی ایرانی'!W12+'روستایی اتباع'!W11+'روستایی اتباع'!W12</f>
        <v>0</v>
      </c>
      <c r="X12" s="56">
        <f>'روستایی ایرانی'!X11+'روستایی ایرانی'!X12+'روستایی اتباع'!X11+'روستایی اتباع'!X12</f>
        <v>0</v>
      </c>
      <c r="Y12" s="56">
        <f>'روستایی ایرانی'!Y11+'روستایی ایرانی'!Y12+'روستایی اتباع'!Y11+'روستایی اتباع'!Y12</f>
        <v>0</v>
      </c>
      <c r="Z12" s="56">
        <f>'روستایی ایرانی'!Z11+'روستایی ایرانی'!Z12+'روستایی اتباع'!Z11+'روستایی اتباع'!Z12</f>
        <v>0</v>
      </c>
      <c r="AA12" s="56">
        <f>'روستایی ایرانی'!AA11+'روستایی ایرانی'!AA12+'روستایی اتباع'!AA11+'روستایی اتباع'!AA12</f>
        <v>0</v>
      </c>
      <c r="AB12" s="56">
        <f>'روستایی ایرانی'!AB11+'روستایی ایرانی'!AB12+'روستایی اتباع'!AB11+'روستایی اتباع'!AB12</f>
        <v>0</v>
      </c>
      <c r="AC12" s="56">
        <f>'روستایی ایرانی'!AC11+'روستایی ایرانی'!AC12+'روستایی اتباع'!AC11+'روستایی اتباع'!AC12</f>
        <v>0</v>
      </c>
      <c r="AD12" s="56">
        <f>'روستایی ایرانی'!AD11+'روستایی ایرانی'!AD12+'روستایی اتباع'!AD11+'روستایی اتباع'!AD12</f>
        <v>0</v>
      </c>
      <c r="AE12" s="56">
        <f>'روستایی ایرانی'!AE11+'روستایی ایرانی'!AE12+'روستایی اتباع'!AE11+'روستایی اتباع'!AE12</f>
        <v>0</v>
      </c>
      <c r="AF12" s="59">
        <f>'روستایی ایرانی'!AF11+'روستایی ایرانی'!AF12+'روستایی اتباع'!AF11+'روستایی اتباع'!AF12</f>
        <v>0</v>
      </c>
      <c r="AG12" s="56">
        <f>'روستایی ایرانی'!AG11+'روستایی ایرانی'!AG12+'روستایی اتباع'!AG11+'روستایی اتباع'!AG12</f>
        <v>0</v>
      </c>
      <c r="AH12" s="56">
        <f>'روستایی ایرانی'!AH11+'روستایی ایرانی'!AH12+'روستایی اتباع'!AH11+'روستایی اتباع'!AH12</f>
        <v>0</v>
      </c>
      <c r="AI12" s="56">
        <f>'روستایی ایرانی'!AI11+'روستایی ایرانی'!AI12+'روستایی اتباع'!AI11+'روستایی اتباع'!AI12</f>
        <v>0</v>
      </c>
      <c r="AJ12" s="56">
        <f>'روستایی ایرانی'!AJ11+'روستایی ایرانی'!AJ12+'روستایی اتباع'!AJ11+'روستایی اتباع'!AJ12</f>
        <v>0</v>
      </c>
      <c r="AK12" s="56">
        <f>'روستایی ایرانی'!AK11+'روستایی ایرانی'!AK12+'روستایی اتباع'!AK11+'روستایی اتباع'!AK12</f>
        <v>0</v>
      </c>
      <c r="AL12" s="56">
        <f>'روستایی ایرانی'!AL11+'روستایی ایرانی'!AL12+'روستایی اتباع'!AL11+'روستایی اتباع'!AL12</f>
        <v>0</v>
      </c>
      <c r="AM12" s="56">
        <f>'روستایی ایرانی'!AM11+'روستایی ایرانی'!AM12+'روستایی اتباع'!AM11+'روستایی اتباع'!AM12</f>
        <v>0</v>
      </c>
      <c r="AN12" s="56">
        <f>'روستایی ایرانی'!AN11+'روستایی ایرانی'!AN12+'روستایی اتباع'!AN11+'روستایی اتباع'!AN12</f>
        <v>0</v>
      </c>
      <c r="AO12" s="56">
        <f>'روستایی ایرانی'!AO11+'روستایی ایرانی'!AO12+'روستایی اتباع'!AO11+'روستایی اتباع'!AO12</f>
        <v>0</v>
      </c>
      <c r="AP12" s="56">
        <f>'روستایی ایرانی'!AP11+'روستایی ایرانی'!AP12+'روستایی اتباع'!AP11+'روستایی اتباع'!AP12</f>
        <v>0</v>
      </c>
      <c r="AQ12" s="56">
        <f>'روستایی ایرانی'!AQ11+'روستایی ایرانی'!AQ12+'روستایی اتباع'!AQ11+'روستایی اتباع'!AQ12</f>
        <v>0</v>
      </c>
      <c r="AS12" s="24" t="s">
        <v>115</v>
      </c>
      <c r="AT12" s="58">
        <f>'روستایی اتباع'!AT11+'روستایی اتباع'!AT12+'روستایی ایرانی'!AT11+'روستایی ایرانی'!AT12</f>
        <v>0</v>
      </c>
    </row>
    <row r="14" spans="1:47" ht="44.25" customHeight="1" thickBot="1">
      <c r="A14" s="224" t="s">
        <v>99</v>
      </c>
      <c r="B14" s="224"/>
      <c r="C14" s="224"/>
      <c r="D14" s="224"/>
      <c r="E14" s="224"/>
      <c r="F14" s="224"/>
      <c r="G14" s="224"/>
      <c r="H14" s="224"/>
      <c r="I14" s="224"/>
      <c r="J14" s="224"/>
      <c r="L14" s="225" t="s">
        <v>88</v>
      </c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C14" s="226" t="s">
        <v>95</v>
      </c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</row>
    <row r="15" spans="1:47">
      <c r="A15" s="213" t="s">
        <v>103</v>
      </c>
      <c r="B15" s="215" t="s">
        <v>100</v>
      </c>
      <c r="C15" s="215"/>
      <c r="D15" s="215"/>
      <c r="E15" s="215" t="s">
        <v>115</v>
      </c>
      <c r="F15" s="215"/>
      <c r="G15" s="215"/>
      <c r="H15" s="215" t="s">
        <v>37</v>
      </c>
      <c r="I15" s="215"/>
      <c r="J15" s="216"/>
      <c r="L15" s="217" t="s">
        <v>56</v>
      </c>
      <c r="M15" s="218"/>
      <c r="N15" s="218"/>
      <c r="O15" s="218"/>
      <c r="P15" s="14" t="s">
        <v>57</v>
      </c>
      <c r="Q15" s="14" t="s">
        <v>58</v>
      </c>
      <c r="R15" s="14" t="s">
        <v>59</v>
      </c>
      <c r="S15" s="14" t="s">
        <v>60</v>
      </c>
      <c r="T15" s="14" t="s">
        <v>61</v>
      </c>
      <c r="U15" s="14" t="s">
        <v>62</v>
      </c>
      <c r="V15" s="14" t="s">
        <v>63</v>
      </c>
      <c r="W15" s="14" t="s">
        <v>64</v>
      </c>
      <c r="X15" s="14" t="s">
        <v>65</v>
      </c>
      <c r="Y15" s="14" t="s">
        <v>66</v>
      </c>
      <c r="Z15" s="14" t="s">
        <v>67</v>
      </c>
      <c r="AA15" s="15" t="s">
        <v>68</v>
      </c>
      <c r="AC15" s="219" t="s">
        <v>56</v>
      </c>
      <c r="AD15" s="220"/>
      <c r="AE15" s="220"/>
      <c r="AF15" s="220"/>
      <c r="AG15" s="220"/>
      <c r="AH15" s="220"/>
      <c r="AI15" s="198" t="s">
        <v>9</v>
      </c>
      <c r="AJ15" s="198" t="s">
        <v>10</v>
      </c>
      <c r="AK15" s="198" t="s">
        <v>11</v>
      </c>
      <c r="AL15" s="198" t="s">
        <v>12</v>
      </c>
      <c r="AM15" s="198" t="s">
        <v>13</v>
      </c>
      <c r="AN15" s="198" t="s">
        <v>14</v>
      </c>
      <c r="AO15" s="198" t="s">
        <v>15</v>
      </c>
      <c r="AP15" s="198" t="s">
        <v>16</v>
      </c>
      <c r="AQ15" s="190" t="s">
        <v>89</v>
      </c>
    </row>
    <row r="16" spans="1:47">
      <c r="A16" s="214"/>
      <c r="B16" s="2" t="s">
        <v>38</v>
      </c>
      <c r="C16" s="2" t="s">
        <v>39</v>
      </c>
      <c r="D16" s="2" t="s">
        <v>40</v>
      </c>
      <c r="E16" s="2" t="s">
        <v>38</v>
      </c>
      <c r="F16" s="2" t="s">
        <v>39</v>
      </c>
      <c r="G16" s="2" t="s">
        <v>40</v>
      </c>
      <c r="H16" s="2" t="s">
        <v>38</v>
      </c>
      <c r="I16" s="2" t="s">
        <v>39</v>
      </c>
      <c r="J16" s="29" t="s">
        <v>40</v>
      </c>
      <c r="L16" s="192" t="s">
        <v>100</v>
      </c>
      <c r="M16" s="194" t="s">
        <v>69</v>
      </c>
      <c r="N16" s="194"/>
      <c r="O16" s="194"/>
      <c r="P16" s="4">
        <f>'شهری اتباع'!P16+'شهری اتباع'!P20+'شهری ایرانی'!P16+'شهری ایرانی'!P20</f>
        <v>0</v>
      </c>
      <c r="Q16" s="4">
        <f>'شهری اتباع'!Q16+'شهری اتباع'!Q20+'شهری ایرانی'!Q16+'شهری ایرانی'!Q20</f>
        <v>0</v>
      </c>
      <c r="R16" s="4">
        <f>'شهری اتباع'!R16+'شهری اتباع'!R20+'شهری ایرانی'!R16+'شهری ایرانی'!R20</f>
        <v>0</v>
      </c>
      <c r="S16" s="4">
        <f>'شهری اتباع'!S16+'شهری اتباع'!S20+'شهری ایرانی'!S16+'شهری ایرانی'!S20</f>
        <v>0</v>
      </c>
      <c r="T16" s="4">
        <f>'شهری اتباع'!T16+'شهری اتباع'!T20+'شهری ایرانی'!T16+'شهری ایرانی'!T20</f>
        <v>0</v>
      </c>
      <c r="U16" s="4">
        <f>'شهری اتباع'!U16+'شهری اتباع'!U20+'شهری ایرانی'!U16+'شهری ایرانی'!U20</f>
        <v>0</v>
      </c>
      <c r="V16" s="4">
        <f>'شهری اتباع'!V16+'شهری اتباع'!V20+'شهری ایرانی'!V16+'شهری ایرانی'!V20</f>
        <v>0</v>
      </c>
      <c r="W16" s="4">
        <f>'شهری اتباع'!W16+'شهری اتباع'!W20+'شهری ایرانی'!W16+'شهری ایرانی'!W20</f>
        <v>0</v>
      </c>
      <c r="X16" s="4">
        <f>'شهری اتباع'!X16+'شهری اتباع'!X20+'شهری ایرانی'!X16+'شهری ایرانی'!X20</f>
        <v>0</v>
      </c>
      <c r="Y16" s="4">
        <f>'شهری اتباع'!Y16+'شهری اتباع'!Y20+'شهری ایرانی'!Y16+'شهری ایرانی'!Y20</f>
        <v>0</v>
      </c>
      <c r="Z16" s="4">
        <f>'شهری اتباع'!Z16+'شهری اتباع'!Z20+'شهری ایرانی'!Z16+'شهری ایرانی'!Z20</f>
        <v>0</v>
      </c>
      <c r="AA16" s="16">
        <f>'شهری اتباع'!AA16+'شهری اتباع'!AA20+'شهری ایرانی'!AA16+'شهری ایرانی'!AA20</f>
        <v>0</v>
      </c>
      <c r="AC16" s="195" t="s">
        <v>90</v>
      </c>
      <c r="AD16" s="176"/>
      <c r="AE16" s="176"/>
      <c r="AF16" s="176"/>
      <c r="AG16" s="176"/>
      <c r="AH16" s="176"/>
      <c r="AI16" s="199"/>
      <c r="AJ16" s="199"/>
      <c r="AK16" s="199"/>
      <c r="AL16" s="199"/>
      <c r="AM16" s="199"/>
      <c r="AN16" s="199"/>
      <c r="AO16" s="199"/>
      <c r="AP16" s="199"/>
      <c r="AQ16" s="191"/>
    </row>
    <row r="17" spans="1:43" ht="19.5">
      <c r="A17" s="30" t="s">
        <v>41</v>
      </c>
      <c r="B17" s="1">
        <f>'شهری اتباع'!H17+'شهری ایرانی'!H17</f>
        <v>0</v>
      </c>
      <c r="C17" s="1">
        <f>'شهری اتباع'!I17+'شهری ایرانی'!I17</f>
        <v>0</v>
      </c>
      <c r="D17" s="27"/>
      <c r="E17" s="1">
        <f>'روستایی اتباع'!H17+'روستایی ایرانی'!H17</f>
        <v>0</v>
      </c>
      <c r="F17" s="1">
        <f>'روستایی اتباع'!I17+'روستایی ایرانی'!I17</f>
        <v>0</v>
      </c>
      <c r="G17" s="27"/>
      <c r="H17" s="3">
        <f>E17+B17</f>
        <v>0</v>
      </c>
      <c r="I17" s="3">
        <f>F17+C17</f>
        <v>0</v>
      </c>
      <c r="J17" s="31"/>
      <c r="L17" s="192"/>
      <c r="M17" s="194" t="s">
        <v>70</v>
      </c>
      <c r="N17" s="194"/>
      <c r="O17" s="194"/>
      <c r="P17" s="50">
        <f>'شهری اتباع'!P17+'شهری اتباع'!P21+'شهری ایرانی'!P17+'شهری ایرانی'!P21</f>
        <v>0</v>
      </c>
      <c r="Q17" s="50">
        <f>'شهری اتباع'!Q17+'شهری اتباع'!Q21+'شهری ایرانی'!Q17+'شهری ایرانی'!Q21</f>
        <v>0</v>
      </c>
      <c r="R17" s="50">
        <f>'شهری اتباع'!R17+'شهری اتباع'!R21+'شهری ایرانی'!R17+'شهری ایرانی'!R21</f>
        <v>0</v>
      </c>
      <c r="S17" s="50">
        <f>'شهری اتباع'!S17+'شهری اتباع'!S21+'شهری ایرانی'!S17+'شهری ایرانی'!S21</f>
        <v>0</v>
      </c>
      <c r="T17" s="50">
        <f>'شهری اتباع'!T17+'شهری اتباع'!T21+'شهری ایرانی'!T17+'شهری ایرانی'!T21</f>
        <v>0</v>
      </c>
      <c r="U17" s="50">
        <f>'شهری اتباع'!U17+'شهری اتباع'!U21+'شهری ایرانی'!U17+'شهری ایرانی'!U21</f>
        <v>0</v>
      </c>
      <c r="V17" s="50">
        <f>'شهری اتباع'!V17+'شهری اتباع'!V21+'شهری ایرانی'!V17+'شهری ایرانی'!V21</f>
        <v>0</v>
      </c>
      <c r="W17" s="50">
        <f>'شهری اتباع'!W17+'شهری اتباع'!W21+'شهری ایرانی'!W17+'شهری ایرانی'!W21</f>
        <v>0</v>
      </c>
      <c r="X17" s="50">
        <f>'شهری اتباع'!X17+'شهری اتباع'!X21+'شهری ایرانی'!X17+'شهری ایرانی'!X21</f>
        <v>0</v>
      </c>
      <c r="Y17" s="50">
        <f>'شهری اتباع'!Y17+'شهری اتباع'!Y21+'شهری ایرانی'!Y17+'شهری ایرانی'!Y21</f>
        <v>0</v>
      </c>
      <c r="Z17" s="50">
        <f>'شهری اتباع'!Z17+'شهری اتباع'!Z21+'شهری ایرانی'!Z17+'شهری ایرانی'!Z21</f>
        <v>0</v>
      </c>
      <c r="AA17" s="51">
        <f>'شهری اتباع'!AA17+'شهری اتباع'!AA21+'شهری ایرانی'!AA17+'شهری ایرانی'!AA21</f>
        <v>0</v>
      </c>
      <c r="AC17" s="196" t="s">
        <v>100</v>
      </c>
      <c r="AD17" s="176" t="s">
        <v>91</v>
      </c>
      <c r="AE17" s="176"/>
      <c r="AF17" s="176"/>
      <c r="AG17" s="176"/>
      <c r="AH17" s="176"/>
      <c r="AI17" s="1">
        <f>'شهری اتباع'!AI17+'شهری اتباع'!AI22+'شهری ایرانی'!AI17+'شهری ایرانی'!AI22</f>
        <v>0</v>
      </c>
      <c r="AJ17" s="1">
        <f>'شهری اتباع'!AJ17+'شهری اتباع'!AJ22+'شهری ایرانی'!AJ17+'شهری ایرانی'!AJ22</f>
        <v>0</v>
      </c>
      <c r="AK17" s="1">
        <f>'شهری اتباع'!AK17+'شهری اتباع'!AK22+'شهری ایرانی'!AK17+'شهری ایرانی'!AK22</f>
        <v>0</v>
      </c>
      <c r="AL17" s="1">
        <f>'شهری اتباع'!AL17+'شهری اتباع'!AL22+'شهری ایرانی'!AL17+'شهری ایرانی'!AL22</f>
        <v>0</v>
      </c>
      <c r="AM17" s="1">
        <f>'شهری اتباع'!AM17+'شهری اتباع'!AM22+'شهری ایرانی'!AM17+'شهری ایرانی'!AM22</f>
        <v>0</v>
      </c>
      <c r="AN17" s="1">
        <f>'شهری اتباع'!AN17+'شهری اتباع'!AN22+'شهری ایرانی'!AN17+'شهری ایرانی'!AN22</f>
        <v>0</v>
      </c>
      <c r="AO17" s="1">
        <f>'شهری اتباع'!AO17+'شهری اتباع'!AO22+'شهری ایرانی'!AO17+'شهری ایرانی'!AO22</f>
        <v>0</v>
      </c>
      <c r="AP17" s="1">
        <f>'شهری اتباع'!AP17+'شهری اتباع'!AP22+'شهری ایرانی'!AP17+'شهری ایرانی'!AP22</f>
        <v>0</v>
      </c>
      <c r="AQ17" s="18">
        <f>'شهری اتباع'!AQ17+'شهری اتباع'!AQ22+'شهری ایرانی'!AQ17+'شهری ایرانی'!AQ22</f>
        <v>0</v>
      </c>
    </row>
    <row r="18" spans="1:43" ht="19.5">
      <c r="A18" s="32" t="s">
        <v>42</v>
      </c>
      <c r="B18" s="1">
        <f>'شهری اتباع'!H18+'شهری ایرانی'!H18</f>
        <v>0</v>
      </c>
      <c r="C18" s="1">
        <f>'شهری اتباع'!I18+'شهری ایرانی'!I18</f>
        <v>0</v>
      </c>
      <c r="D18" s="27"/>
      <c r="E18" s="1">
        <f>'روستایی اتباع'!H18+'روستایی ایرانی'!H18</f>
        <v>0</v>
      </c>
      <c r="F18" s="1">
        <f>'روستایی اتباع'!I18+'روستایی ایرانی'!I18</f>
        <v>0</v>
      </c>
      <c r="G18" s="27"/>
      <c r="H18" s="3">
        <f t="shared" ref="H18:I38" si="0">E18+B18</f>
        <v>0</v>
      </c>
      <c r="I18" s="3">
        <f t="shared" si="0"/>
        <v>0</v>
      </c>
      <c r="J18" s="31"/>
      <c r="L18" s="192"/>
      <c r="M18" s="194" t="s">
        <v>71</v>
      </c>
      <c r="N18" s="194"/>
      <c r="O18" s="194"/>
      <c r="P18" s="7">
        <f>'شهری اتباع'!P18+'شهری اتباع'!P22+'شهری ایرانی'!P18+'شهری ایرانی'!P22</f>
        <v>0</v>
      </c>
      <c r="Q18" s="7">
        <f>'شهری اتباع'!Q18+'شهری اتباع'!Q22+'شهری ایرانی'!Q18+'شهری ایرانی'!Q22</f>
        <v>0</v>
      </c>
      <c r="R18" s="7">
        <f>'شهری اتباع'!R18+'شهری اتباع'!R22+'شهری ایرانی'!R18+'شهری ایرانی'!R22</f>
        <v>0</v>
      </c>
      <c r="S18" s="7">
        <f>'شهری اتباع'!S18+'شهری اتباع'!S22+'شهری ایرانی'!S18+'شهری ایرانی'!S22</f>
        <v>0</v>
      </c>
      <c r="T18" s="7">
        <f>'شهری اتباع'!T18+'شهری اتباع'!T22+'شهری ایرانی'!T18+'شهری ایرانی'!T22</f>
        <v>0</v>
      </c>
      <c r="U18" s="7">
        <f>'شهری اتباع'!U18+'شهری اتباع'!U22+'شهری ایرانی'!U18+'شهری ایرانی'!U22</f>
        <v>0</v>
      </c>
      <c r="V18" s="7">
        <f>'شهری اتباع'!V18+'شهری اتباع'!V22+'شهری ایرانی'!V18+'شهری ایرانی'!V22</f>
        <v>0</v>
      </c>
      <c r="W18" s="7">
        <f>'شهری اتباع'!W18+'شهری اتباع'!W22+'شهری ایرانی'!W18+'شهری ایرانی'!W22</f>
        <v>0</v>
      </c>
      <c r="X18" s="7">
        <f>'شهری اتباع'!X18+'شهری اتباع'!X22+'شهری ایرانی'!X18+'شهری ایرانی'!X22</f>
        <v>0</v>
      </c>
      <c r="Y18" s="7">
        <f>'شهری اتباع'!Y18+'شهری اتباع'!Y22+'شهری ایرانی'!Y18+'شهری ایرانی'!Y22</f>
        <v>0</v>
      </c>
      <c r="Z18" s="7">
        <f>'شهری اتباع'!Z18+'شهری اتباع'!Z22+'شهری ایرانی'!Z18+'شهری ایرانی'!Z22</f>
        <v>0</v>
      </c>
      <c r="AA18" s="48">
        <f>'شهری اتباع'!AA18+'شهری اتباع'!AA22+'شهری ایرانی'!AA18+'شهری ایرانی'!AA22</f>
        <v>0</v>
      </c>
      <c r="AC18" s="196"/>
      <c r="AD18" s="176" t="s">
        <v>92</v>
      </c>
      <c r="AE18" s="176"/>
      <c r="AF18" s="176"/>
      <c r="AG18" s="176"/>
      <c r="AH18" s="176"/>
      <c r="AI18" s="1">
        <f>'شهری اتباع'!AI18+'شهری اتباع'!AI23+'شهری ایرانی'!AI18+'شهری ایرانی'!AI23</f>
        <v>0</v>
      </c>
      <c r="AJ18" s="1">
        <f>'شهری اتباع'!AJ18+'شهری اتباع'!AJ23+'شهری ایرانی'!AJ18+'شهری ایرانی'!AJ23</f>
        <v>0</v>
      </c>
      <c r="AK18" s="1">
        <f>'شهری اتباع'!AK18+'شهری اتباع'!AK23+'شهری ایرانی'!AK18+'شهری ایرانی'!AK23</f>
        <v>0</v>
      </c>
      <c r="AL18" s="1">
        <f>'شهری اتباع'!AL18+'شهری اتباع'!AL23+'شهری ایرانی'!AL18+'شهری ایرانی'!AL23</f>
        <v>0</v>
      </c>
      <c r="AM18" s="1">
        <f>'شهری اتباع'!AM18+'شهری اتباع'!AM23+'شهری ایرانی'!AM18+'شهری ایرانی'!AM23</f>
        <v>0</v>
      </c>
      <c r="AN18" s="1">
        <f>'شهری اتباع'!AN18+'شهری اتباع'!AN23+'شهری ایرانی'!AN18+'شهری ایرانی'!AN23</f>
        <v>0</v>
      </c>
      <c r="AO18" s="1">
        <f>'شهری اتباع'!AO18+'شهری اتباع'!AO23+'شهری ایرانی'!AO18+'شهری ایرانی'!AO23</f>
        <v>0</v>
      </c>
      <c r="AP18" s="1">
        <f>'شهری اتباع'!AP18+'شهری اتباع'!AP23+'شهری ایرانی'!AP18+'شهری ایرانی'!AP23</f>
        <v>0</v>
      </c>
      <c r="AQ18" s="18">
        <f>'شهری اتباع'!AQ18+'شهری اتباع'!AQ23+'شهری ایرانی'!AQ18+'شهری ایرانی'!AQ23</f>
        <v>0</v>
      </c>
    </row>
    <row r="19" spans="1:43" ht="21.75" thickBot="1">
      <c r="A19" s="33" t="s">
        <v>43</v>
      </c>
      <c r="B19" s="1">
        <f>'شهری اتباع'!H19+'شهری ایرانی'!H19</f>
        <v>0</v>
      </c>
      <c r="C19" s="1">
        <f>'شهری اتباع'!I19+'شهری ایرانی'!I19</f>
        <v>0</v>
      </c>
      <c r="D19" s="27"/>
      <c r="E19" s="1">
        <f>'روستایی اتباع'!H19+'روستایی ایرانی'!H19</f>
        <v>0</v>
      </c>
      <c r="F19" s="1">
        <f>'روستایی اتباع'!I19+'روستایی ایرانی'!I19</f>
        <v>0</v>
      </c>
      <c r="G19" s="27"/>
      <c r="H19" s="3">
        <f t="shared" si="0"/>
        <v>0</v>
      </c>
      <c r="I19" s="3">
        <f t="shared" si="0"/>
        <v>0</v>
      </c>
      <c r="J19" s="31"/>
      <c r="L19" s="193"/>
      <c r="M19" s="175" t="s">
        <v>72</v>
      </c>
      <c r="N19" s="175"/>
      <c r="O19" s="175"/>
      <c r="P19" s="52">
        <f>'شهری اتباع'!P19+'شهری اتباع'!P23+'شهری ایرانی'!P19+'شهری ایرانی'!P23</f>
        <v>0</v>
      </c>
      <c r="Q19" s="52">
        <f>'شهری اتباع'!Q19+'شهری اتباع'!Q23+'شهری ایرانی'!Q19+'شهری ایرانی'!Q23</f>
        <v>0</v>
      </c>
      <c r="R19" s="52">
        <f>'شهری اتباع'!R19+'شهری اتباع'!R23+'شهری ایرانی'!R19+'شهری ایرانی'!R23</f>
        <v>0</v>
      </c>
      <c r="S19" s="52">
        <f>'شهری اتباع'!S19+'شهری اتباع'!S23+'شهری ایرانی'!S19+'شهری ایرانی'!S23</f>
        <v>0</v>
      </c>
      <c r="T19" s="52">
        <f>'شهری اتباع'!T19+'شهری اتباع'!T23+'شهری ایرانی'!T19+'شهری ایرانی'!T23</f>
        <v>0</v>
      </c>
      <c r="U19" s="52">
        <f>'شهری اتباع'!U19+'شهری اتباع'!U23+'شهری ایرانی'!U19+'شهری ایرانی'!U23</f>
        <v>0</v>
      </c>
      <c r="V19" s="52">
        <f>'شهری اتباع'!V19+'شهری اتباع'!V23+'شهری ایرانی'!V19+'شهری ایرانی'!V23</f>
        <v>0</v>
      </c>
      <c r="W19" s="52">
        <f>'شهری اتباع'!W19+'شهری اتباع'!W23+'شهری ایرانی'!W19+'شهری ایرانی'!W23</f>
        <v>0</v>
      </c>
      <c r="X19" s="52">
        <f>'شهری اتباع'!X19+'شهری اتباع'!X23+'شهری ایرانی'!X19+'شهری ایرانی'!X23</f>
        <v>0</v>
      </c>
      <c r="Y19" s="52">
        <f>'شهری اتباع'!Y19+'شهری اتباع'!Y23+'شهری ایرانی'!Y19+'شهری ایرانی'!Y23</f>
        <v>0</v>
      </c>
      <c r="Z19" s="52">
        <f>'شهری اتباع'!Z19+'شهری اتباع'!Z23+'شهری ایرانی'!Z19+'شهری ایرانی'!Z23</f>
        <v>0</v>
      </c>
      <c r="AA19" s="53">
        <f>'شهری اتباع'!AA19+'شهری اتباع'!AA23+'شهری ایرانی'!AA19+'شهری ایرانی'!AA23</f>
        <v>0</v>
      </c>
      <c r="AC19" s="196"/>
      <c r="AD19" s="176" t="s">
        <v>93</v>
      </c>
      <c r="AE19" s="176"/>
      <c r="AF19" s="176"/>
      <c r="AG19" s="176"/>
      <c r="AH19" s="176"/>
      <c r="AI19" s="1">
        <f>'شهری اتباع'!AI19+'شهری اتباع'!AI24+'شهری ایرانی'!AI19+'شهری ایرانی'!AI24</f>
        <v>0</v>
      </c>
      <c r="AJ19" s="1">
        <f>'شهری اتباع'!AJ19+'شهری اتباع'!AJ24+'شهری ایرانی'!AJ19+'شهری ایرانی'!AJ24</f>
        <v>0</v>
      </c>
      <c r="AK19" s="1">
        <f>'شهری اتباع'!AK19+'شهری اتباع'!AK24+'شهری ایرانی'!AK19+'شهری ایرانی'!AK24</f>
        <v>0</v>
      </c>
      <c r="AL19" s="1">
        <f>'شهری اتباع'!AL19+'شهری اتباع'!AL24+'شهری ایرانی'!AL19+'شهری ایرانی'!AL24</f>
        <v>0</v>
      </c>
      <c r="AM19" s="1">
        <f>'شهری اتباع'!AM19+'شهری اتباع'!AM24+'شهری ایرانی'!AM19+'شهری ایرانی'!AM24</f>
        <v>0</v>
      </c>
      <c r="AN19" s="1">
        <f>'شهری اتباع'!AN19+'شهری اتباع'!AN24+'شهری ایرانی'!AN19+'شهری ایرانی'!AN24</f>
        <v>0</v>
      </c>
      <c r="AO19" s="1">
        <f>'شهری اتباع'!AO19+'شهری اتباع'!AO24+'شهری ایرانی'!AO19+'شهری ایرانی'!AO24</f>
        <v>0</v>
      </c>
      <c r="AP19" s="1">
        <f>'شهری اتباع'!AP19+'شهری اتباع'!AP24+'شهری ایرانی'!AP19+'شهری ایرانی'!AP24</f>
        <v>0</v>
      </c>
      <c r="AQ19" s="18">
        <f>'شهری اتباع'!AQ19+'شهری اتباع'!AQ24+'شهری ایرانی'!AQ19+'شهری ایرانی'!AQ24</f>
        <v>0</v>
      </c>
    </row>
    <row r="20" spans="1:43" ht="21">
      <c r="A20" s="33" t="s">
        <v>44</v>
      </c>
      <c r="B20" s="1">
        <f>'شهری اتباع'!H20+'شهری ایرانی'!H20</f>
        <v>0</v>
      </c>
      <c r="C20" s="1">
        <f>'شهری اتباع'!I20+'شهری ایرانی'!I20</f>
        <v>0</v>
      </c>
      <c r="D20" s="27"/>
      <c r="E20" s="1">
        <f>'روستایی اتباع'!H20+'روستایی ایرانی'!H20</f>
        <v>0</v>
      </c>
      <c r="F20" s="1">
        <f>'روستایی اتباع'!I20+'روستایی ایرانی'!I20</f>
        <v>0</v>
      </c>
      <c r="G20" s="27"/>
      <c r="H20" s="3">
        <f t="shared" si="0"/>
        <v>0</v>
      </c>
      <c r="I20" s="3">
        <f t="shared" si="0"/>
        <v>0</v>
      </c>
      <c r="J20" s="31"/>
      <c r="L20" s="200" t="s">
        <v>115</v>
      </c>
      <c r="M20" s="201" t="s">
        <v>69</v>
      </c>
      <c r="N20" s="201"/>
      <c r="O20" s="201"/>
      <c r="P20" s="63">
        <f>'روستایی اتباع'!P16+'روستایی اتباع'!P20+'روستایی ایرانی'!P16+'روستایی ایرانی'!P20</f>
        <v>0</v>
      </c>
      <c r="Q20" s="54">
        <f>'روستایی اتباع'!Q16+'روستایی اتباع'!Q20+'روستایی ایرانی'!Q16+'روستایی ایرانی'!Q20</f>
        <v>0</v>
      </c>
      <c r="R20" s="54">
        <f>'روستایی اتباع'!R16+'روستایی اتباع'!R20+'روستایی ایرانی'!R16+'روستایی ایرانی'!R20</f>
        <v>0</v>
      </c>
      <c r="S20" s="54">
        <f>'روستایی اتباع'!S16+'روستایی اتباع'!S20+'روستایی ایرانی'!S16+'روستایی ایرانی'!S20</f>
        <v>0</v>
      </c>
      <c r="T20" s="54">
        <f>'روستایی اتباع'!T16+'روستایی اتباع'!T20+'روستایی ایرانی'!T16+'روستایی ایرانی'!T20</f>
        <v>0</v>
      </c>
      <c r="U20" s="54">
        <f>'روستایی اتباع'!U16+'روستایی اتباع'!U20+'روستایی ایرانی'!U16+'روستایی ایرانی'!U20</f>
        <v>0</v>
      </c>
      <c r="V20" s="54">
        <f>'روستایی اتباع'!V16+'روستایی اتباع'!V20+'روستایی ایرانی'!V16+'روستایی ایرانی'!V20</f>
        <v>0</v>
      </c>
      <c r="W20" s="54">
        <f>'روستایی اتباع'!W16+'روستایی اتباع'!W20+'روستایی ایرانی'!W16+'روستایی ایرانی'!W20</f>
        <v>0</v>
      </c>
      <c r="X20" s="54">
        <f>'روستایی اتباع'!X16+'روستایی اتباع'!X20+'روستایی ایرانی'!X16+'روستایی ایرانی'!X20</f>
        <v>0</v>
      </c>
      <c r="Y20" s="54">
        <f>'روستایی اتباع'!Y16+'روستایی اتباع'!Y20+'روستایی ایرانی'!Y16+'روستایی ایرانی'!Y20</f>
        <v>0</v>
      </c>
      <c r="Z20" s="54">
        <f>'روستایی اتباع'!Z16+'روستایی اتباع'!Z20+'روستایی ایرانی'!Z16+'روستایی ایرانی'!Z20</f>
        <v>0</v>
      </c>
      <c r="AA20" s="55">
        <f>'روستایی اتباع'!AA16+'روستایی اتباع'!AA20+'روستایی ایرانی'!AA16+'روستایی ایرانی'!AA20</f>
        <v>0</v>
      </c>
      <c r="AC20" s="196"/>
      <c r="AD20" s="176" t="s">
        <v>94</v>
      </c>
      <c r="AE20" s="176"/>
      <c r="AF20" s="176"/>
      <c r="AG20" s="176"/>
      <c r="AH20" s="176"/>
      <c r="AI20" s="1">
        <f>'شهری اتباع'!AI20+'شهری اتباع'!AI25+'شهری ایرانی'!AI20+'شهری ایرانی'!AI25</f>
        <v>0</v>
      </c>
      <c r="AJ20" s="1">
        <f>'شهری اتباع'!AJ20+'شهری اتباع'!AJ25+'شهری ایرانی'!AJ20+'شهری ایرانی'!AJ25</f>
        <v>0</v>
      </c>
      <c r="AK20" s="1">
        <f>'شهری اتباع'!AK20+'شهری اتباع'!AK25+'شهری ایرانی'!AK20+'شهری ایرانی'!AK25</f>
        <v>0</v>
      </c>
      <c r="AL20" s="1">
        <f>'شهری اتباع'!AL20+'شهری اتباع'!AL25+'شهری ایرانی'!AL20+'شهری ایرانی'!AL25</f>
        <v>0</v>
      </c>
      <c r="AM20" s="1">
        <f>'شهری اتباع'!AM20+'شهری اتباع'!AM25+'شهری ایرانی'!AM20+'شهری ایرانی'!AM25</f>
        <v>0</v>
      </c>
      <c r="AN20" s="1">
        <f>'شهری اتباع'!AN20+'شهری اتباع'!AN25+'شهری ایرانی'!AN20+'شهری ایرانی'!AN25</f>
        <v>0</v>
      </c>
      <c r="AO20" s="1">
        <f>'شهری اتباع'!AO20+'شهری اتباع'!AO25+'شهری ایرانی'!AO20+'شهری ایرانی'!AO25</f>
        <v>0</v>
      </c>
      <c r="AP20" s="1">
        <f>'شهری اتباع'!AP20+'شهری اتباع'!AP25+'شهری ایرانی'!AP20+'شهری ایرانی'!AP25</f>
        <v>0</v>
      </c>
      <c r="AQ20" s="18">
        <f>'شهری اتباع'!AQ20+'شهری اتباع'!AQ25+'شهری ایرانی'!AQ20+'شهری ایرانی'!AQ25</f>
        <v>0</v>
      </c>
    </row>
    <row r="21" spans="1:43" ht="21.75" thickBot="1">
      <c r="A21" s="33" t="s">
        <v>45</v>
      </c>
      <c r="B21" s="1">
        <f>'شهری اتباع'!H21+'شهری ایرانی'!H21</f>
        <v>0</v>
      </c>
      <c r="C21" s="1">
        <f>'شهری اتباع'!I21+'شهری ایرانی'!I21</f>
        <v>0</v>
      </c>
      <c r="D21" s="27"/>
      <c r="E21" s="1">
        <f>'روستایی اتباع'!H21+'روستایی ایرانی'!H21</f>
        <v>0</v>
      </c>
      <c r="F21" s="1">
        <f>'روستایی اتباع'!I21+'روستایی ایرانی'!I21</f>
        <v>0</v>
      </c>
      <c r="G21" s="27"/>
      <c r="H21" s="3">
        <f t="shared" si="0"/>
        <v>0</v>
      </c>
      <c r="I21" s="3">
        <f t="shared" si="0"/>
        <v>0</v>
      </c>
      <c r="J21" s="31"/>
      <c r="L21" s="192"/>
      <c r="M21" s="194" t="s">
        <v>70</v>
      </c>
      <c r="N21" s="194"/>
      <c r="O21" s="194"/>
      <c r="P21" s="50">
        <f>'روستایی اتباع'!P17+'روستایی اتباع'!P21+'روستایی ایرانی'!P17+'روستایی ایرانی'!P21</f>
        <v>0</v>
      </c>
      <c r="Q21" s="50">
        <f>'روستایی اتباع'!Q17+'روستایی اتباع'!Q21+'روستایی ایرانی'!Q17+'روستایی ایرانی'!Q21</f>
        <v>0</v>
      </c>
      <c r="R21" s="50">
        <f>'روستایی اتباع'!R17+'روستایی اتباع'!R21+'روستایی ایرانی'!R17+'روستایی ایرانی'!R21</f>
        <v>0</v>
      </c>
      <c r="S21" s="50">
        <f>'روستایی اتباع'!S17+'روستایی اتباع'!S21+'روستایی ایرانی'!S17+'روستایی ایرانی'!S21</f>
        <v>0</v>
      </c>
      <c r="T21" s="50">
        <f>'روستایی اتباع'!T17+'روستایی اتباع'!T21+'روستایی ایرانی'!T17+'روستایی ایرانی'!T21</f>
        <v>0</v>
      </c>
      <c r="U21" s="50">
        <f>'روستایی اتباع'!U17+'روستایی اتباع'!U21+'روستایی ایرانی'!U17+'روستایی ایرانی'!U21</f>
        <v>0</v>
      </c>
      <c r="V21" s="50">
        <f>'روستایی اتباع'!V17+'روستایی اتباع'!V21+'روستایی ایرانی'!V17+'روستایی ایرانی'!V21</f>
        <v>0</v>
      </c>
      <c r="W21" s="50">
        <f>'روستایی اتباع'!W17+'روستایی اتباع'!W21+'روستایی ایرانی'!W17+'روستایی ایرانی'!W21</f>
        <v>0</v>
      </c>
      <c r="X21" s="50">
        <f>'روستایی اتباع'!X17+'روستایی اتباع'!X21+'روستایی ایرانی'!X17+'روستایی ایرانی'!X21</f>
        <v>0</v>
      </c>
      <c r="Y21" s="50">
        <f>'روستایی اتباع'!Y17+'روستایی اتباع'!Y21+'روستایی ایرانی'!Y17+'روستایی ایرانی'!Y21</f>
        <v>0</v>
      </c>
      <c r="Z21" s="50">
        <f>'روستایی اتباع'!Z17+'روستایی اتباع'!Z21+'روستایی ایرانی'!Z17+'روستایی ایرانی'!Z21</f>
        <v>0</v>
      </c>
      <c r="AA21" s="51">
        <f>'روستایی اتباع'!AA17+'روستایی اتباع'!AA21+'روستایی ایرانی'!AA17+'روستایی ایرانی'!AA21</f>
        <v>0</v>
      </c>
      <c r="AC21" s="197"/>
      <c r="AD21" s="177" t="s">
        <v>83</v>
      </c>
      <c r="AE21" s="177"/>
      <c r="AF21" s="177"/>
      <c r="AG21" s="177"/>
      <c r="AH21" s="177"/>
      <c r="AI21" s="19">
        <f>'شهری اتباع'!AI21+'شهری اتباع'!AI26+'شهری ایرانی'!AI21+'شهری ایرانی'!AI26</f>
        <v>0</v>
      </c>
      <c r="AJ21" s="19">
        <f>'شهری اتباع'!AJ21+'شهری اتباع'!AJ26+'شهری ایرانی'!AJ21+'شهری ایرانی'!AJ26</f>
        <v>0</v>
      </c>
      <c r="AK21" s="19">
        <f>'شهری اتباع'!AK21+'شهری اتباع'!AK26+'شهری ایرانی'!AK21+'شهری ایرانی'!AK26</f>
        <v>0</v>
      </c>
      <c r="AL21" s="19">
        <f>'شهری اتباع'!AL21+'شهری اتباع'!AL26+'شهری ایرانی'!AL21+'شهری ایرانی'!AL26</f>
        <v>0</v>
      </c>
      <c r="AM21" s="19">
        <f>'شهری اتباع'!AM21+'شهری اتباع'!AM26+'شهری ایرانی'!AM21+'شهری ایرانی'!AM26</f>
        <v>0</v>
      </c>
      <c r="AN21" s="19">
        <f>'شهری اتباع'!AN21+'شهری اتباع'!AN26+'شهری ایرانی'!AN21+'شهری ایرانی'!AN26</f>
        <v>0</v>
      </c>
      <c r="AO21" s="19">
        <f>'شهری اتباع'!AO21+'شهری اتباع'!AO26+'شهری ایرانی'!AO21+'شهری ایرانی'!AO26</f>
        <v>0</v>
      </c>
      <c r="AP21" s="19">
        <f>'شهری اتباع'!AP21+'شهری اتباع'!AP26+'شهری ایرانی'!AP21+'شهری ایرانی'!AP26</f>
        <v>0</v>
      </c>
      <c r="AQ21" s="20">
        <f>'شهری اتباع'!AQ21+'شهری اتباع'!AQ26+'شهری ایرانی'!AQ21+'شهری ایرانی'!AQ26</f>
        <v>0</v>
      </c>
    </row>
    <row r="22" spans="1:43" ht="21">
      <c r="A22" s="33" t="s">
        <v>9</v>
      </c>
      <c r="B22" s="1">
        <f>'شهری اتباع'!H22+'شهری ایرانی'!H22</f>
        <v>0</v>
      </c>
      <c r="C22" s="1">
        <f>'شهری اتباع'!I22+'شهری ایرانی'!I22</f>
        <v>0</v>
      </c>
      <c r="D22" s="28">
        <f>'شهری اتباع'!J22+'شهری ایرانی'!J22</f>
        <v>0</v>
      </c>
      <c r="E22" s="1">
        <f>'روستایی اتباع'!H22+'روستایی ایرانی'!H22</f>
        <v>0</v>
      </c>
      <c r="F22" s="1">
        <f>'روستایی اتباع'!I22+'روستایی ایرانی'!I22</f>
        <v>0</v>
      </c>
      <c r="G22" s="28">
        <f>'روستایی اتباع'!J22+'روستایی ایرانی'!J22</f>
        <v>0</v>
      </c>
      <c r="H22" s="3">
        <f t="shared" si="0"/>
        <v>0</v>
      </c>
      <c r="I22" s="3">
        <f t="shared" si="0"/>
        <v>0</v>
      </c>
      <c r="J22" s="34">
        <f>G22+D22</f>
        <v>0</v>
      </c>
      <c r="L22" s="192"/>
      <c r="M22" s="194" t="s">
        <v>71</v>
      </c>
      <c r="N22" s="194"/>
      <c r="O22" s="194"/>
      <c r="P22" s="7">
        <f>'روستایی اتباع'!P18+'روستایی اتباع'!P22+'روستایی ایرانی'!P18+'روستایی ایرانی'!P22</f>
        <v>0</v>
      </c>
      <c r="Q22" s="7">
        <f>'روستایی اتباع'!Q18+'روستایی اتباع'!Q22+'روستایی ایرانی'!Q18+'روستایی ایرانی'!Q22</f>
        <v>0</v>
      </c>
      <c r="R22" s="7">
        <f>'روستایی اتباع'!R18+'روستایی اتباع'!R22+'روستایی ایرانی'!R18+'روستایی ایرانی'!R22</f>
        <v>0</v>
      </c>
      <c r="S22" s="7">
        <f>'روستایی اتباع'!S18+'روستایی اتباع'!S22+'روستایی ایرانی'!S18+'روستایی ایرانی'!S22</f>
        <v>0</v>
      </c>
      <c r="T22" s="7">
        <f>'روستایی اتباع'!T18+'روستایی اتباع'!T22+'روستایی ایرانی'!T18+'روستایی ایرانی'!T22</f>
        <v>0</v>
      </c>
      <c r="U22" s="7">
        <f>'روستایی اتباع'!U18+'روستایی اتباع'!U22+'روستایی ایرانی'!U18+'روستایی ایرانی'!U22</f>
        <v>0</v>
      </c>
      <c r="V22" s="7">
        <f>'روستایی اتباع'!V18+'روستایی اتباع'!V22+'روستایی ایرانی'!V18+'روستایی ایرانی'!V22</f>
        <v>0</v>
      </c>
      <c r="W22" s="7">
        <f>'روستایی اتباع'!W18+'روستایی اتباع'!W22+'روستایی ایرانی'!W18+'روستایی ایرانی'!W22</f>
        <v>0</v>
      </c>
      <c r="X22" s="7">
        <f>'روستایی اتباع'!X18+'روستایی اتباع'!X22+'روستایی ایرانی'!X18+'روستایی ایرانی'!X22</f>
        <v>0</v>
      </c>
      <c r="Y22" s="7">
        <f>'روستایی اتباع'!Y18+'روستایی اتباع'!Y22+'روستایی ایرانی'!Y18+'روستایی ایرانی'!Y22</f>
        <v>0</v>
      </c>
      <c r="Z22" s="7">
        <f>'روستایی اتباع'!Z18+'روستایی اتباع'!Z22+'روستایی ایرانی'!Z18+'روستایی ایرانی'!Z22</f>
        <v>0</v>
      </c>
      <c r="AA22" s="48">
        <f>'روستایی اتباع'!AA18+'روستایی اتباع'!AA22+'روستایی ایرانی'!AA18+'روستایی ایرانی'!AA22</f>
        <v>0</v>
      </c>
      <c r="AB22" s="8"/>
      <c r="AC22" s="202" t="s">
        <v>115</v>
      </c>
      <c r="AD22" s="203" t="s">
        <v>91</v>
      </c>
      <c r="AE22" s="203"/>
      <c r="AF22" s="203"/>
      <c r="AG22" s="203"/>
      <c r="AH22" s="203"/>
      <c r="AI22" s="21">
        <f>'روستایی اتباع'!AI17+'روستایی اتباع'!AI22+'روستایی ایرانی'!AI17+'روستایی ایرانی'!AI22</f>
        <v>0</v>
      </c>
      <c r="AJ22" s="21">
        <f>'روستایی اتباع'!AJ17+'روستایی اتباع'!AJ22+'روستایی ایرانی'!AJ17+'روستایی ایرانی'!AJ22</f>
        <v>0</v>
      </c>
      <c r="AK22" s="21">
        <f>'روستایی اتباع'!AK17+'روستایی اتباع'!AK22+'روستایی ایرانی'!AK17+'روستایی ایرانی'!AK22</f>
        <v>0</v>
      </c>
      <c r="AL22" s="21">
        <f>'روستایی اتباع'!AL17+'روستایی اتباع'!AL22+'روستایی ایرانی'!AL17+'روستایی ایرانی'!AL22</f>
        <v>0</v>
      </c>
      <c r="AM22" s="21">
        <f>'روستایی اتباع'!AM17+'روستایی اتباع'!AM22+'روستایی ایرانی'!AM17+'روستایی ایرانی'!AM22</f>
        <v>0</v>
      </c>
      <c r="AN22" s="21">
        <f>'روستایی اتباع'!AN17+'روستایی اتباع'!AN22+'روستایی ایرانی'!AN17+'روستایی ایرانی'!AN22</f>
        <v>0</v>
      </c>
      <c r="AO22" s="21">
        <f>'روستایی اتباع'!AO17+'روستایی اتباع'!AO22+'روستایی ایرانی'!AO17+'روستایی ایرانی'!AO22</f>
        <v>0</v>
      </c>
      <c r="AP22" s="21">
        <f>'روستایی اتباع'!AP17+'روستایی اتباع'!AP22+'روستایی ایرانی'!AP17+'روستایی ایرانی'!AP22</f>
        <v>0</v>
      </c>
      <c r="AQ22" s="22">
        <f>'روستایی اتباع'!AQ17+'روستایی اتباع'!AQ22+'روستایی ایرانی'!AQ17+'روستایی ایرانی'!AQ22</f>
        <v>0</v>
      </c>
    </row>
    <row r="23" spans="1:43" ht="21.75" thickBot="1">
      <c r="A23" s="33" t="s">
        <v>46</v>
      </c>
      <c r="B23" s="1">
        <f>'شهری اتباع'!H23+'شهری ایرانی'!H23</f>
        <v>0</v>
      </c>
      <c r="C23" s="1">
        <f>'شهری اتباع'!I23+'شهری ایرانی'!I23</f>
        <v>0</v>
      </c>
      <c r="D23" s="28">
        <f>'شهری اتباع'!J23+'شهری ایرانی'!J23</f>
        <v>0</v>
      </c>
      <c r="E23" s="1">
        <f>'روستایی اتباع'!H23+'روستایی ایرانی'!H23</f>
        <v>0</v>
      </c>
      <c r="F23" s="1">
        <f>'روستایی اتباع'!I23+'روستایی ایرانی'!I23</f>
        <v>0</v>
      </c>
      <c r="G23" s="28">
        <f>'روستایی اتباع'!J23+'روستایی ایرانی'!J23</f>
        <v>0</v>
      </c>
      <c r="H23" s="3">
        <f t="shared" si="0"/>
        <v>0</v>
      </c>
      <c r="I23" s="3">
        <f t="shared" si="0"/>
        <v>0</v>
      </c>
      <c r="J23" s="34">
        <f t="shared" ref="J23:J31" si="1">G23+D23</f>
        <v>0</v>
      </c>
      <c r="L23" s="193"/>
      <c r="M23" s="175" t="s">
        <v>72</v>
      </c>
      <c r="N23" s="175"/>
      <c r="O23" s="175"/>
      <c r="P23" s="52">
        <f>'روستایی اتباع'!P19+'روستایی اتباع'!P23+'روستایی ایرانی'!P19+'روستایی ایرانی'!P23</f>
        <v>0</v>
      </c>
      <c r="Q23" s="52">
        <f>'روستایی اتباع'!Q19+'روستایی اتباع'!Q23+'روستایی ایرانی'!Q19+'روستایی ایرانی'!Q23</f>
        <v>0</v>
      </c>
      <c r="R23" s="52">
        <f>'روستایی اتباع'!R19+'روستایی اتباع'!R23+'روستایی ایرانی'!R19+'روستایی ایرانی'!R23</f>
        <v>0</v>
      </c>
      <c r="S23" s="52">
        <f>'روستایی اتباع'!S19+'روستایی اتباع'!S23+'روستایی ایرانی'!S19+'روستایی ایرانی'!S23</f>
        <v>0</v>
      </c>
      <c r="T23" s="52">
        <f>'روستایی اتباع'!T19+'روستایی اتباع'!T23+'روستایی ایرانی'!T19+'روستایی ایرانی'!T23</f>
        <v>0</v>
      </c>
      <c r="U23" s="52">
        <f>'روستایی اتباع'!U19+'روستایی اتباع'!U23+'روستایی ایرانی'!U19+'روستایی ایرانی'!U23</f>
        <v>0</v>
      </c>
      <c r="V23" s="52">
        <f>'روستایی اتباع'!V19+'روستایی اتباع'!V23+'روستایی ایرانی'!V19+'روستایی ایرانی'!V23</f>
        <v>0</v>
      </c>
      <c r="W23" s="52">
        <f>'روستایی اتباع'!W19+'روستایی اتباع'!W23+'روستایی ایرانی'!W19+'روستایی ایرانی'!W23</f>
        <v>0</v>
      </c>
      <c r="X23" s="52">
        <f>'روستایی اتباع'!X19+'روستایی اتباع'!X23+'روستایی ایرانی'!X19+'روستایی ایرانی'!X23</f>
        <v>0</v>
      </c>
      <c r="Y23" s="52">
        <f>'روستایی اتباع'!Y19+'روستایی اتباع'!Y23+'روستایی ایرانی'!Y19+'روستایی ایرانی'!Y23</f>
        <v>0</v>
      </c>
      <c r="Z23" s="52">
        <f>'روستایی اتباع'!Z19+'روستایی اتباع'!Z23+'روستایی ایرانی'!Z19+'روستایی ایرانی'!Z23</f>
        <v>0</v>
      </c>
      <c r="AA23" s="53">
        <f>'روستایی اتباع'!AA19+'روستایی اتباع'!AA23+'روستایی ایرانی'!AA19+'روستایی ایرانی'!AA23</f>
        <v>0</v>
      </c>
      <c r="AC23" s="196"/>
      <c r="AD23" s="176" t="s">
        <v>92</v>
      </c>
      <c r="AE23" s="176"/>
      <c r="AF23" s="176"/>
      <c r="AG23" s="176"/>
      <c r="AH23" s="176"/>
      <c r="AI23" s="21">
        <f>'روستایی اتباع'!AI18+'روستایی اتباع'!AI23+'روستایی ایرانی'!AI18+'روستایی ایرانی'!AI23</f>
        <v>0</v>
      </c>
      <c r="AJ23" s="21">
        <f>'روستایی اتباع'!AJ18+'روستایی اتباع'!AJ23+'روستایی ایرانی'!AJ18+'روستایی ایرانی'!AJ23</f>
        <v>0</v>
      </c>
      <c r="AK23" s="21">
        <f>'روستایی اتباع'!AK18+'روستایی اتباع'!AK23+'روستایی ایرانی'!AK18+'روستایی ایرانی'!AK23</f>
        <v>0</v>
      </c>
      <c r="AL23" s="21">
        <f>'روستایی اتباع'!AL18+'روستایی اتباع'!AL23+'روستایی ایرانی'!AL18+'روستایی ایرانی'!AL23</f>
        <v>0</v>
      </c>
      <c r="AM23" s="21">
        <f>'روستایی اتباع'!AM18+'روستایی اتباع'!AM23+'روستایی ایرانی'!AM18+'روستایی ایرانی'!AM23</f>
        <v>0</v>
      </c>
      <c r="AN23" s="21">
        <f>'روستایی اتباع'!AN18+'روستایی اتباع'!AN23+'روستایی ایرانی'!AN18+'روستایی ایرانی'!AN23</f>
        <v>0</v>
      </c>
      <c r="AO23" s="21">
        <f>'روستایی اتباع'!AO18+'روستایی اتباع'!AO23+'روستایی ایرانی'!AO18+'روستایی ایرانی'!AO23</f>
        <v>0</v>
      </c>
      <c r="AP23" s="21">
        <f>'روستایی اتباع'!AP18+'روستایی اتباع'!AP23+'روستایی ایرانی'!AP18+'روستایی ایرانی'!AP23</f>
        <v>0</v>
      </c>
      <c r="AQ23" s="22">
        <f>'روستایی اتباع'!AQ18+'روستایی اتباع'!AQ23+'روستایی ایرانی'!AQ18+'روستایی ایرانی'!AQ23</f>
        <v>0</v>
      </c>
    </row>
    <row r="24" spans="1:43" ht="21">
      <c r="A24" s="33" t="s">
        <v>47</v>
      </c>
      <c r="B24" s="1">
        <f>'شهری اتباع'!H24+'شهری ایرانی'!H24</f>
        <v>0</v>
      </c>
      <c r="C24" s="1">
        <f>'شهری اتباع'!I24+'شهری ایرانی'!I24</f>
        <v>0</v>
      </c>
      <c r="D24" s="28">
        <f>'شهری اتباع'!J24+'شهری ایرانی'!J24</f>
        <v>0</v>
      </c>
      <c r="E24" s="1">
        <f>'روستایی اتباع'!H24+'روستایی ایرانی'!H24</f>
        <v>0</v>
      </c>
      <c r="F24" s="1">
        <f>'روستایی اتباع'!I24+'روستایی ایرانی'!I24</f>
        <v>0</v>
      </c>
      <c r="G24" s="28">
        <f>'روستایی اتباع'!J24+'روستایی ایرانی'!J24</f>
        <v>0</v>
      </c>
      <c r="H24" s="3">
        <f t="shared" si="0"/>
        <v>0</v>
      </c>
      <c r="I24" s="3">
        <f t="shared" si="0"/>
        <v>0</v>
      </c>
      <c r="J24" s="34">
        <f t="shared" si="1"/>
        <v>0</v>
      </c>
      <c r="AC24" s="196"/>
      <c r="AD24" s="176" t="s">
        <v>93</v>
      </c>
      <c r="AE24" s="176"/>
      <c r="AF24" s="176"/>
      <c r="AG24" s="176"/>
      <c r="AH24" s="176"/>
      <c r="AI24" s="21">
        <f>'روستایی اتباع'!AI19+'روستایی اتباع'!AI24+'روستایی ایرانی'!AI19+'روستایی ایرانی'!AI24</f>
        <v>0</v>
      </c>
      <c r="AJ24" s="21">
        <f>'روستایی اتباع'!AJ19+'روستایی اتباع'!AJ24+'روستایی ایرانی'!AJ19+'روستایی ایرانی'!AJ24</f>
        <v>0</v>
      </c>
      <c r="AK24" s="21">
        <f>'روستایی اتباع'!AK19+'روستایی اتباع'!AK24+'روستایی ایرانی'!AK19+'روستایی ایرانی'!AK24</f>
        <v>0</v>
      </c>
      <c r="AL24" s="21">
        <f>'روستایی اتباع'!AL19+'روستایی اتباع'!AL24+'روستایی ایرانی'!AL19+'روستایی ایرانی'!AL24</f>
        <v>0</v>
      </c>
      <c r="AM24" s="21">
        <f>'روستایی اتباع'!AM19+'روستایی اتباع'!AM24+'روستایی ایرانی'!AM19+'روستایی ایرانی'!AM24</f>
        <v>0</v>
      </c>
      <c r="AN24" s="21">
        <f>'روستایی اتباع'!AN19+'روستایی اتباع'!AN24+'روستایی ایرانی'!AN19+'روستایی ایرانی'!AN24</f>
        <v>0</v>
      </c>
      <c r="AO24" s="21">
        <f>'روستایی اتباع'!AO19+'روستایی اتباع'!AO24+'روستایی ایرانی'!AO19+'روستایی ایرانی'!AO24</f>
        <v>0</v>
      </c>
      <c r="AP24" s="21">
        <f>'روستایی اتباع'!AP19+'روستایی اتباع'!AP24+'روستایی ایرانی'!AP19+'روستایی ایرانی'!AP24</f>
        <v>0</v>
      </c>
      <c r="AQ24" s="22">
        <f>'روستایی اتباع'!AQ19+'روستایی اتباع'!AQ24+'روستایی ایرانی'!AQ19+'روستایی ایرانی'!AQ24</f>
        <v>0</v>
      </c>
    </row>
    <row r="25" spans="1:43" ht="21">
      <c r="A25" s="33" t="s">
        <v>11</v>
      </c>
      <c r="B25" s="1">
        <f>'شهری اتباع'!H25+'شهری ایرانی'!H25</f>
        <v>0</v>
      </c>
      <c r="C25" s="1">
        <f>'شهری اتباع'!I25+'شهری ایرانی'!I25</f>
        <v>0</v>
      </c>
      <c r="D25" s="28">
        <f>'شهری اتباع'!J25+'شهری ایرانی'!J25</f>
        <v>0</v>
      </c>
      <c r="E25" s="1">
        <f>'روستایی اتباع'!H25+'روستایی ایرانی'!H25</f>
        <v>0</v>
      </c>
      <c r="F25" s="1">
        <f>'روستایی اتباع'!I25+'روستایی ایرانی'!I25</f>
        <v>0</v>
      </c>
      <c r="G25" s="28">
        <f>'روستایی اتباع'!J25+'روستایی ایرانی'!J25</f>
        <v>0</v>
      </c>
      <c r="H25" s="3">
        <f t="shared" si="0"/>
        <v>0</v>
      </c>
      <c r="I25" s="3">
        <f t="shared" si="0"/>
        <v>0</v>
      </c>
      <c r="J25" s="34">
        <f t="shared" si="1"/>
        <v>0</v>
      </c>
      <c r="AC25" s="196"/>
      <c r="AD25" s="176" t="s">
        <v>94</v>
      </c>
      <c r="AE25" s="176"/>
      <c r="AF25" s="176"/>
      <c r="AG25" s="176"/>
      <c r="AH25" s="176"/>
      <c r="AI25" s="21">
        <f>'روستایی اتباع'!AI20+'روستایی اتباع'!AI25+'روستایی ایرانی'!AI20+'روستایی ایرانی'!AI25</f>
        <v>0</v>
      </c>
      <c r="AJ25" s="21">
        <f>'روستایی اتباع'!AJ20+'روستایی اتباع'!AJ25+'روستایی ایرانی'!AJ20+'روستایی ایرانی'!AJ25</f>
        <v>0</v>
      </c>
      <c r="AK25" s="21">
        <f>'روستایی اتباع'!AK20+'روستایی اتباع'!AK25+'روستایی ایرانی'!AK20+'روستایی ایرانی'!AK25</f>
        <v>0</v>
      </c>
      <c r="AL25" s="21">
        <f>'روستایی اتباع'!AL20+'روستایی اتباع'!AL25+'روستایی ایرانی'!AL20+'روستایی ایرانی'!AL25</f>
        <v>0</v>
      </c>
      <c r="AM25" s="21">
        <f>'روستایی اتباع'!AM20+'روستایی اتباع'!AM25+'روستایی ایرانی'!AM20+'روستایی ایرانی'!AM25</f>
        <v>0</v>
      </c>
      <c r="AN25" s="21">
        <f>'روستایی اتباع'!AN20+'روستایی اتباع'!AN25+'روستایی ایرانی'!AN20+'روستایی ایرانی'!AN25</f>
        <v>0</v>
      </c>
      <c r="AO25" s="21">
        <f>'روستایی اتباع'!AO20+'روستایی اتباع'!AO25+'روستایی ایرانی'!AO20+'روستایی ایرانی'!AO25</f>
        <v>0</v>
      </c>
      <c r="AP25" s="21">
        <f>'روستایی اتباع'!AP20+'روستایی اتباع'!AP25+'روستایی ایرانی'!AP20+'روستایی ایرانی'!AP25</f>
        <v>0</v>
      </c>
      <c r="AQ25" s="22">
        <f>'روستایی اتباع'!AQ20+'روستایی اتباع'!AQ25+'روستایی ایرانی'!AQ20+'روستایی ایرانی'!AQ25</f>
        <v>0</v>
      </c>
    </row>
    <row r="26" spans="1:43" ht="21.75" customHeight="1" thickBot="1">
      <c r="A26" s="33" t="s">
        <v>12</v>
      </c>
      <c r="B26" s="1">
        <f>'شهری اتباع'!H26+'شهری ایرانی'!H26</f>
        <v>0</v>
      </c>
      <c r="C26" s="1">
        <f>'شهری اتباع'!I26+'شهری ایرانی'!I26</f>
        <v>0</v>
      </c>
      <c r="D26" s="28">
        <f>'شهری اتباع'!J26+'شهری ایرانی'!J26</f>
        <v>0</v>
      </c>
      <c r="E26" s="1">
        <f>'روستایی اتباع'!H26+'روستایی ایرانی'!H26</f>
        <v>0</v>
      </c>
      <c r="F26" s="1">
        <f>'روستایی اتباع'!I26+'روستایی ایرانی'!I26</f>
        <v>0</v>
      </c>
      <c r="G26" s="28">
        <f>'روستایی اتباع'!J26+'روستایی ایرانی'!J26</f>
        <v>0</v>
      </c>
      <c r="H26" s="3">
        <f t="shared" si="0"/>
        <v>0</v>
      </c>
      <c r="I26" s="3">
        <f t="shared" si="0"/>
        <v>0</v>
      </c>
      <c r="J26" s="34">
        <f t="shared" si="1"/>
        <v>0</v>
      </c>
      <c r="AC26" s="197"/>
      <c r="AD26" s="177" t="s">
        <v>83</v>
      </c>
      <c r="AE26" s="177"/>
      <c r="AF26" s="177"/>
      <c r="AG26" s="177"/>
      <c r="AH26" s="177"/>
      <c r="AI26" s="64">
        <f>'روستایی اتباع'!AI21+'روستایی اتباع'!AI26+'روستایی ایرانی'!AI21+'روستایی ایرانی'!AI26</f>
        <v>0</v>
      </c>
      <c r="AJ26" s="64">
        <f>'روستایی اتباع'!AJ21+'روستایی اتباع'!AJ26+'روستایی ایرانی'!AJ21+'روستایی ایرانی'!AJ26</f>
        <v>0</v>
      </c>
      <c r="AK26" s="64">
        <f>'روستایی اتباع'!AK21+'روستایی اتباع'!AK26+'روستایی ایرانی'!AK21+'روستایی ایرانی'!AK26</f>
        <v>0</v>
      </c>
      <c r="AL26" s="64">
        <f>'روستایی اتباع'!AL21+'روستایی اتباع'!AL26+'روستایی ایرانی'!AL21+'روستایی ایرانی'!AL26</f>
        <v>0</v>
      </c>
      <c r="AM26" s="64">
        <f>'روستایی اتباع'!AM21+'روستایی اتباع'!AM26+'روستایی ایرانی'!AM21+'روستایی ایرانی'!AM26</f>
        <v>0</v>
      </c>
      <c r="AN26" s="64">
        <f>'روستایی اتباع'!AN21+'روستایی اتباع'!AN26+'روستایی ایرانی'!AN21+'روستایی ایرانی'!AN26</f>
        <v>0</v>
      </c>
      <c r="AO26" s="64">
        <f>'روستایی اتباع'!AO21+'روستایی اتباع'!AO26+'روستایی ایرانی'!AO21+'روستایی ایرانی'!AO26</f>
        <v>0</v>
      </c>
      <c r="AP26" s="64">
        <f>'روستایی اتباع'!AP21+'روستایی اتباع'!AP26+'روستایی ایرانی'!AP21+'روستایی ایرانی'!AP26</f>
        <v>0</v>
      </c>
      <c r="AQ26" s="65">
        <f>'روستایی اتباع'!AQ21+'روستایی اتباع'!AQ26+'روستایی ایرانی'!AQ21+'روستایی ایرانی'!AQ26</f>
        <v>0</v>
      </c>
    </row>
    <row r="27" spans="1:43" ht="21.75" thickBot="1">
      <c r="A27" s="33" t="s">
        <v>13</v>
      </c>
      <c r="B27" s="1">
        <f>'شهری اتباع'!H27+'شهری ایرانی'!H27</f>
        <v>0</v>
      </c>
      <c r="C27" s="1">
        <f>'شهری اتباع'!I27+'شهری ایرانی'!I27</f>
        <v>0</v>
      </c>
      <c r="D27" s="28">
        <f>'شهری اتباع'!J27+'شهری ایرانی'!J27</f>
        <v>0</v>
      </c>
      <c r="E27" s="1">
        <f>'روستایی اتباع'!H27+'روستایی ایرانی'!H27</f>
        <v>0</v>
      </c>
      <c r="F27" s="1">
        <f>'روستایی اتباع'!I27+'روستایی ایرانی'!I27</f>
        <v>0</v>
      </c>
      <c r="G27" s="28">
        <f>'روستایی اتباع'!J27+'روستایی ایرانی'!J27</f>
        <v>0</v>
      </c>
      <c r="H27" s="3">
        <f t="shared" si="0"/>
        <v>0</v>
      </c>
      <c r="I27" s="3">
        <f t="shared" si="0"/>
        <v>0</v>
      </c>
      <c r="J27" s="34">
        <f t="shared" si="1"/>
        <v>0</v>
      </c>
      <c r="L27" s="160" t="s">
        <v>87</v>
      </c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</row>
    <row r="28" spans="1:43" ht="21" customHeight="1">
      <c r="A28" s="33" t="s">
        <v>14</v>
      </c>
      <c r="B28" s="1">
        <f>'شهری اتباع'!H28+'شهری ایرانی'!H28</f>
        <v>0</v>
      </c>
      <c r="C28" s="1">
        <f>'شهری اتباع'!I28+'شهری ایرانی'!I28</f>
        <v>0</v>
      </c>
      <c r="D28" s="28">
        <f>'شهری اتباع'!J28+'شهری ایرانی'!J28</f>
        <v>0</v>
      </c>
      <c r="E28" s="1">
        <f>'روستایی اتباع'!H28+'روستایی ایرانی'!H28</f>
        <v>0</v>
      </c>
      <c r="F28" s="1">
        <f>'روستایی اتباع'!I28+'روستایی ایرانی'!I28</f>
        <v>0</v>
      </c>
      <c r="G28" s="28">
        <f>'روستایی اتباع'!J28+'روستایی ایرانی'!J28</f>
        <v>0</v>
      </c>
      <c r="H28" s="3">
        <f t="shared" si="0"/>
        <v>0</v>
      </c>
      <c r="I28" s="3">
        <f t="shared" si="0"/>
        <v>0</v>
      </c>
      <c r="J28" s="34">
        <f t="shared" si="1"/>
        <v>0</v>
      </c>
      <c r="L28" s="180" t="s">
        <v>102</v>
      </c>
      <c r="M28" s="181"/>
      <c r="N28" s="182"/>
      <c r="O28" s="186" t="s">
        <v>77</v>
      </c>
      <c r="P28" s="186" t="s">
        <v>78</v>
      </c>
      <c r="Q28" s="188" t="s">
        <v>79</v>
      </c>
      <c r="R28" s="188" t="s">
        <v>104</v>
      </c>
      <c r="S28" s="186" t="s">
        <v>105</v>
      </c>
      <c r="T28" s="188" t="s">
        <v>80</v>
      </c>
      <c r="U28" s="188" t="s">
        <v>81</v>
      </c>
      <c r="V28" s="188" t="s">
        <v>82</v>
      </c>
      <c r="W28" s="169" t="s">
        <v>83</v>
      </c>
    </row>
    <row r="29" spans="1:43" ht="21">
      <c r="A29" s="33" t="s">
        <v>15</v>
      </c>
      <c r="B29" s="1">
        <f>'شهری اتباع'!H29+'شهری ایرانی'!H29</f>
        <v>0</v>
      </c>
      <c r="C29" s="1">
        <f>'شهری اتباع'!I29+'شهری ایرانی'!I29</f>
        <v>0</v>
      </c>
      <c r="D29" s="28">
        <f>'شهری اتباع'!J29+'شهری ایرانی'!J29</f>
        <v>0</v>
      </c>
      <c r="E29" s="1">
        <f>'روستایی اتباع'!H29+'روستایی ایرانی'!H29</f>
        <v>0</v>
      </c>
      <c r="F29" s="1">
        <f>'روستایی اتباع'!I29+'روستایی ایرانی'!I29</f>
        <v>0</v>
      </c>
      <c r="G29" s="28">
        <f>'روستایی اتباع'!J29+'روستایی ایرانی'!J29</f>
        <v>0</v>
      </c>
      <c r="H29" s="3">
        <f t="shared" si="0"/>
        <v>0</v>
      </c>
      <c r="I29" s="3">
        <f t="shared" si="0"/>
        <v>0</v>
      </c>
      <c r="J29" s="34">
        <f t="shared" si="1"/>
        <v>0</v>
      </c>
      <c r="L29" s="183"/>
      <c r="M29" s="184"/>
      <c r="N29" s="185"/>
      <c r="O29" s="187"/>
      <c r="P29" s="187"/>
      <c r="Q29" s="189"/>
      <c r="R29" s="189"/>
      <c r="S29" s="187"/>
      <c r="T29" s="189"/>
      <c r="U29" s="189"/>
      <c r="V29" s="189"/>
      <c r="W29" s="170"/>
    </row>
    <row r="30" spans="1:43" ht="21">
      <c r="A30" s="33" t="s">
        <v>16</v>
      </c>
      <c r="B30" s="1">
        <f>'شهری اتباع'!H30+'شهری ایرانی'!H30</f>
        <v>0</v>
      </c>
      <c r="C30" s="1">
        <f>'شهری اتباع'!I30+'شهری ایرانی'!I30</f>
        <v>0</v>
      </c>
      <c r="D30" s="28">
        <f>'شهری اتباع'!J30+'شهری ایرانی'!J30</f>
        <v>0</v>
      </c>
      <c r="E30" s="1">
        <f>'روستایی اتباع'!H30+'روستایی ایرانی'!H30</f>
        <v>0</v>
      </c>
      <c r="F30" s="1">
        <f>'روستایی اتباع'!I30+'روستایی ایرانی'!I30</f>
        <v>0</v>
      </c>
      <c r="G30" s="28">
        <f>'روستایی اتباع'!J30+'روستایی ایرانی'!J30</f>
        <v>0</v>
      </c>
      <c r="H30" s="3">
        <f t="shared" si="0"/>
        <v>0</v>
      </c>
      <c r="I30" s="3">
        <f t="shared" si="0"/>
        <v>0</v>
      </c>
      <c r="J30" s="34">
        <f t="shared" si="1"/>
        <v>0</v>
      </c>
      <c r="L30" s="171" t="s">
        <v>100</v>
      </c>
      <c r="M30" s="172" t="s">
        <v>84</v>
      </c>
      <c r="N30" s="172"/>
      <c r="O30" s="5">
        <f>'شهری اتباع'!O30+'شهری اتباع'!O33+'شهری ایرانی'!O30+'شهری ایرانی'!O33</f>
        <v>0</v>
      </c>
      <c r="P30" s="5">
        <f>'شهری اتباع'!P30+'شهری اتباع'!P33+'شهری ایرانی'!P30+'شهری ایرانی'!P33</f>
        <v>0</v>
      </c>
      <c r="Q30" s="5">
        <f>'شهری اتباع'!Q30+'شهری اتباع'!Q33+'شهری ایرانی'!Q30+'شهری ایرانی'!Q33</f>
        <v>0</v>
      </c>
      <c r="R30" s="5">
        <f>'شهری اتباع'!R30+'شهری اتباع'!R33+'شهری ایرانی'!R30+'شهری ایرانی'!R33</f>
        <v>0</v>
      </c>
      <c r="S30" s="5">
        <f>'شهری اتباع'!S30+'شهری اتباع'!S33+'شهری ایرانی'!S30+'شهری ایرانی'!S33</f>
        <v>0</v>
      </c>
      <c r="T30" s="5">
        <f>'شهری اتباع'!T30+'شهری اتباع'!T33+'شهری ایرانی'!T30+'شهری ایرانی'!T33</f>
        <v>0</v>
      </c>
      <c r="U30" s="5">
        <f>'شهری اتباع'!U30+'شهری اتباع'!U33+'شهری ایرانی'!U30+'شهری ایرانی'!U33</f>
        <v>0</v>
      </c>
      <c r="V30" s="5">
        <f>'شهری اتباع'!V30+'شهری اتباع'!V33+'شهری ایرانی'!V30+'شهری ایرانی'!V33</f>
        <v>0</v>
      </c>
      <c r="W30" s="40">
        <f>'شهری اتباع'!W30+'شهری اتباع'!W33+'شهری ایرانی'!W30+'شهری ایرانی'!W33</f>
        <v>0</v>
      </c>
    </row>
    <row r="31" spans="1:43" ht="21">
      <c r="A31" s="33" t="s">
        <v>48</v>
      </c>
      <c r="B31" s="1">
        <f>'شهری اتباع'!H31+'شهری ایرانی'!H31</f>
        <v>0</v>
      </c>
      <c r="C31" s="1">
        <f>'شهری اتباع'!I31+'شهری ایرانی'!I31</f>
        <v>0</v>
      </c>
      <c r="D31" s="28">
        <f>'شهری اتباع'!J31+'شهری ایرانی'!J31</f>
        <v>0</v>
      </c>
      <c r="E31" s="1">
        <f>'روستایی اتباع'!H31+'روستایی ایرانی'!H31</f>
        <v>0</v>
      </c>
      <c r="F31" s="1">
        <f>'روستایی اتباع'!I31+'روستایی ایرانی'!I31</f>
        <v>0</v>
      </c>
      <c r="G31" s="28">
        <f>'روستایی اتباع'!J31+'روستایی ایرانی'!J31</f>
        <v>0</v>
      </c>
      <c r="H31" s="3">
        <f t="shared" si="0"/>
        <v>0</v>
      </c>
      <c r="I31" s="3">
        <f t="shared" si="0"/>
        <v>0</v>
      </c>
      <c r="J31" s="34">
        <f t="shared" si="1"/>
        <v>0</v>
      </c>
      <c r="L31" s="171"/>
      <c r="M31" s="172" t="s">
        <v>85</v>
      </c>
      <c r="N31" s="172"/>
      <c r="O31" s="5">
        <f>'شهری اتباع'!O31+'شهری اتباع'!O34+'شهری ایرانی'!O31+'شهری ایرانی'!O34</f>
        <v>0</v>
      </c>
      <c r="P31" s="5">
        <f>'شهری اتباع'!P31+'شهری اتباع'!P34+'شهری ایرانی'!P31+'شهری ایرانی'!P34</f>
        <v>0</v>
      </c>
      <c r="Q31" s="5">
        <f>'شهری اتباع'!Q31+'شهری اتباع'!Q34+'شهری ایرانی'!Q31+'شهری ایرانی'!Q34</f>
        <v>0</v>
      </c>
      <c r="R31" s="89"/>
      <c r="S31" s="89"/>
      <c r="T31" s="5">
        <f>'شهری اتباع'!T31+'شهری اتباع'!T34+'شهری ایرانی'!T31+'شهری ایرانی'!T34</f>
        <v>0</v>
      </c>
      <c r="U31" s="89"/>
      <c r="V31" s="5">
        <f>'شهری اتباع'!V31+'شهری اتباع'!V34+'شهری ایرانی'!V31+'شهری ایرانی'!V34</f>
        <v>0</v>
      </c>
      <c r="W31" s="40">
        <f>'شهری اتباع'!W31+'شهری اتباع'!W34+'شهری ایرانی'!W31+'شهری ایرانی'!W34</f>
        <v>0</v>
      </c>
    </row>
    <row r="32" spans="1:43" ht="21.75" thickBot="1">
      <c r="A32" s="33" t="s">
        <v>49</v>
      </c>
      <c r="B32" s="1">
        <f>'شهری اتباع'!H32+'شهری ایرانی'!H32</f>
        <v>0</v>
      </c>
      <c r="C32" s="1">
        <f>'شهری اتباع'!I32+'شهری ایرانی'!I32</f>
        <v>0</v>
      </c>
      <c r="D32" s="27"/>
      <c r="E32" s="1">
        <f>'روستایی اتباع'!H32+'روستایی ایرانی'!H32</f>
        <v>0</v>
      </c>
      <c r="F32" s="1">
        <f>'روستایی اتباع'!I32+'روستایی ایرانی'!I32</f>
        <v>0</v>
      </c>
      <c r="G32" s="27"/>
      <c r="H32" s="3">
        <f t="shared" si="0"/>
        <v>0</v>
      </c>
      <c r="I32" s="3">
        <f t="shared" si="0"/>
        <v>0</v>
      </c>
      <c r="J32" s="31"/>
      <c r="L32" s="178"/>
      <c r="M32" s="179" t="s">
        <v>86</v>
      </c>
      <c r="N32" s="179"/>
      <c r="O32" s="41">
        <f>'شهری اتباع'!O32+'شهری اتباع'!O35+'شهری ایرانی'!O32+'شهری ایرانی'!O35</f>
        <v>0</v>
      </c>
      <c r="P32" s="41">
        <f>'شهری اتباع'!P32+'شهری اتباع'!P35+'شهری ایرانی'!P32+'شهری ایرانی'!P35</f>
        <v>0</v>
      </c>
      <c r="Q32" s="41">
        <f>'شهری اتباع'!Q32+'شهری اتباع'!Q35+'شهری ایرانی'!Q32+'شهری ایرانی'!Q35</f>
        <v>0</v>
      </c>
      <c r="R32" s="90"/>
      <c r="S32" s="90"/>
      <c r="T32" s="41">
        <f>'شهری اتباع'!T32+'شهری اتباع'!T35+'شهری ایرانی'!T32+'شهری ایرانی'!T35</f>
        <v>0</v>
      </c>
      <c r="U32" s="89"/>
      <c r="V32" s="41">
        <f>'شهری اتباع'!V32+'شهری اتباع'!V35+'شهری ایرانی'!V32+'شهری ایرانی'!V35</f>
        <v>0</v>
      </c>
      <c r="W32" s="43">
        <f>'شهری اتباع'!W32+'شهری اتباع'!W35+'شهری ایرانی'!W32+'شهری ایرانی'!W35</f>
        <v>0</v>
      </c>
    </row>
    <row r="33" spans="1:25" ht="21">
      <c r="A33" s="33" t="s">
        <v>50</v>
      </c>
      <c r="B33" s="1">
        <f>'شهری اتباع'!H33+'شهری ایرانی'!H33</f>
        <v>0</v>
      </c>
      <c r="C33" s="1">
        <f>'شهری اتباع'!I33+'شهری ایرانی'!I33</f>
        <v>0</v>
      </c>
      <c r="D33" s="27"/>
      <c r="E33" s="1">
        <f>'روستایی اتباع'!H33+'روستایی ایرانی'!H33</f>
        <v>0</v>
      </c>
      <c r="F33" s="1">
        <f>'روستایی اتباع'!I33+'روستایی ایرانی'!I33</f>
        <v>0</v>
      </c>
      <c r="G33" s="27"/>
      <c r="H33" s="3">
        <f t="shared" si="0"/>
        <v>0</v>
      </c>
      <c r="I33" s="3">
        <f t="shared" si="0"/>
        <v>0</v>
      </c>
      <c r="J33" s="31"/>
      <c r="L33" s="246" t="s">
        <v>115</v>
      </c>
      <c r="M33" s="247" t="s">
        <v>84</v>
      </c>
      <c r="N33" s="247"/>
      <c r="O33" s="66">
        <f>'روستایی اتباع'!O30+'روستایی اتباع'!O33+'روستایی ایرانی'!O30+'روستایی ایرانی'!O33</f>
        <v>0</v>
      </c>
      <c r="P33" s="66">
        <f>'روستایی اتباع'!P30+'روستایی اتباع'!P33+'روستایی ایرانی'!P30+'روستایی ایرانی'!P33</f>
        <v>0</v>
      </c>
      <c r="Q33" s="66">
        <f>'روستایی اتباع'!Q30+'روستایی اتباع'!Q33+'روستایی ایرانی'!Q30+'روستایی ایرانی'!Q33</f>
        <v>0</v>
      </c>
      <c r="R33" s="66">
        <f>'روستایی اتباع'!R30+'روستایی اتباع'!R33+'روستایی ایرانی'!R30+'روستایی ایرانی'!R33</f>
        <v>0</v>
      </c>
      <c r="S33" s="66">
        <f>'روستایی اتباع'!S30+'روستایی اتباع'!S33+'روستایی ایرانی'!S30+'روستایی ایرانی'!S33</f>
        <v>0</v>
      </c>
      <c r="T33" s="66">
        <f>'روستایی اتباع'!T30+'روستایی اتباع'!T33+'روستایی ایرانی'!T30+'روستایی ایرانی'!T33</f>
        <v>0</v>
      </c>
      <c r="U33" s="66">
        <f>'روستایی اتباع'!U30+'روستایی اتباع'!U33+'روستایی ایرانی'!U30+'روستایی ایرانی'!U33</f>
        <v>0</v>
      </c>
      <c r="V33" s="66">
        <f>'روستایی اتباع'!V30+'روستایی اتباع'!V33+'روستایی ایرانی'!V30+'روستایی ایرانی'!V33</f>
        <v>0</v>
      </c>
      <c r="W33" s="67">
        <f>'روستایی اتباع'!W30+'روستایی اتباع'!W33+'روستایی ایرانی'!W30+'روستایی ایرانی'!W33</f>
        <v>0</v>
      </c>
    </row>
    <row r="34" spans="1:25" ht="21">
      <c r="A34" s="33" t="s">
        <v>51</v>
      </c>
      <c r="B34" s="1">
        <f>'شهری اتباع'!H34+'شهری ایرانی'!H34</f>
        <v>0</v>
      </c>
      <c r="C34" s="1">
        <f>'شهری اتباع'!I34+'شهری ایرانی'!I34</f>
        <v>0</v>
      </c>
      <c r="D34" s="27"/>
      <c r="E34" s="1">
        <f>'روستایی اتباع'!H34+'روستایی ایرانی'!H34</f>
        <v>0</v>
      </c>
      <c r="F34" s="1">
        <f>'روستایی اتباع'!I34+'روستایی ایرانی'!I34</f>
        <v>0</v>
      </c>
      <c r="G34" s="27"/>
      <c r="H34" s="3">
        <f t="shared" si="0"/>
        <v>0</v>
      </c>
      <c r="I34" s="3">
        <f t="shared" si="0"/>
        <v>0</v>
      </c>
      <c r="J34" s="31"/>
      <c r="L34" s="171"/>
      <c r="M34" s="172" t="s">
        <v>85</v>
      </c>
      <c r="N34" s="172"/>
      <c r="O34" s="5">
        <f>'روستایی اتباع'!O31+'روستایی اتباع'!O34+'روستایی ایرانی'!O31+'روستایی ایرانی'!O34</f>
        <v>0</v>
      </c>
      <c r="P34" s="5">
        <f>'روستایی اتباع'!P31+'روستایی اتباع'!P34+'روستایی ایرانی'!P31+'روستایی ایرانی'!P34</f>
        <v>0</v>
      </c>
      <c r="Q34" s="5">
        <f>'روستایی اتباع'!Q31+'روستایی اتباع'!Q34+'روستایی ایرانی'!Q31+'روستایی ایرانی'!Q34</f>
        <v>0</v>
      </c>
      <c r="R34" s="89">
        <f>'روستایی اتباع'!R31+'روستایی اتباع'!R34+'روستایی ایرانی'!R31+'روستایی ایرانی'!R34</f>
        <v>0</v>
      </c>
      <c r="S34" s="89">
        <f>'روستایی اتباع'!S31+'روستایی اتباع'!S34+'روستایی ایرانی'!S31+'روستایی ایرانی'!S34</f>
        <v>0</v>
      </c>
      <c r="T34" s="5">
        <f>'روستایی اتباع'!T31+'روستایی اتباع'!T34+'روستایی ایرانی'!T31+'روستایی ایرانی'!T34</f>
        <v>0</v>
      </c>
      <c r="U34" s="89">
        <f>'روستایی اتباع'!U31+'روستایی اتباع'!U34+'روستایی ایرانی'!U31+'روستایی ایرانی'!U34</f>
        <v>0</v>
      </c>
      <c r="V34" s="5">
        <f>'روستایی اتباع'!V31+'روستایی اتباع'!V34+'روستایی ایرانی'!V31+'روستایی ایرانی'!V34</f>
        <v>0</v>
      </c>
      <c r="W34" s="40">
        <f>'روستایی اتباع'!W31+'روستایی اتباع'!W34+'روستایی ایرانی'!W31+'روستایی ایرانی'!W34</f>
        <v>0</v>
      </c>
    </row>
    <row r="35" spans="1:25" ht="21.75" thickBot="1">
      <c r="A35" s="33" t="s">
        <v>52</v>
      </c>
      <c r="B35" s="1">
        <f>'شهری اتباع'!H35+'شهری ایرانی'!H35</f>
        <v>0</v>
      </c>
      <c r="C35" s="1">
        <f>'شهری اتباع'!I35+'شهری ایرانی'!I35</f>
        <v>0</v>
      </c>
      <c r="D35" s="27"/>
      <c r="E35" s="1">
        <f>'روستایی اتباع'!H35+'روستایی ایرانی'!H35</f>
        <v>0</v>
      </c>
      <c r="F35" s="1">
        <f>'روستایی اتباع'!I35+'روستایی ایرانی'!I35</f>
        <v>0</v>
      </c>
      <c r="G35" s="27"/>
      <c r="H35" s="3">
        <f t="shared" si="0"/>
        <v>0</v>
      </c>
      <c r="I35" s="3">
        <f t="shared" si="0"/>
        <v>0</v>
      </c>
      <c r="J35" s="31"/>
      <c r="L35" s="178"/>
      <c r="M35" s="179" t="s">
        <v>86</v>
      </c>
      <c r="N35" s="179"/>
      <c r="O35" s="41">
        <f>'روستایی اتباع'!O32+'روستایی اتباع'!O35+'روستایی ایرانی'!O32+'روستایی ایرانی'!O35</f>
        <v>0</v>
      </c>
      <c r="P35" s="41">
        <f>'روستایی اتباع'!P32+'روستایی اتباع'!P35+'روستایی ایرانی'!P32+'روستایی ایرانی'!P35</f>
        <v>0</v>
      </c>
      <c r="Q35" s="41">
        <f>'روستایی اتباع'!Q32+'روستایی اتباع'!Q35+'روستایی ایرانی'!Q32+'روستایی ایرانی'!Q35</f>
        <v>0</v>
      </c>
      <c r="R35" s="89">
        <f>'روستایی اتباع'!R32+'روستایی اتباع'!R35+'روستایی ایرانی'!R32+'روستایی ایرانی'!R35</f>
        <v>0</v>
      </c>
      <c r="S35" s="89">
        <f>'روستایی اتباع'!S32+'روستایی اتباع'!S35+'روستایی ایرانی'!S32+'روستایی ایرانی'!S35</f>
        <v>0</v>
      </c>
      <c r="T35" s="41">
        <f>'روستایی اتباع'!T32+'روستایی اتباع'!T35+'روستایی ایرانی'!T32+'روستایی ایرانی'!T35</f>
        <v>0</v>
      </c>
      <c r="U35" s="89">
        <f>'روستایی اتباع'!U32+'روستایی اتباع'!U35+'روستایی ایرانی'!U32+'روستایی ایرانی'!U35</f>
        <v>0</v>
      </c>
      <c r="V35" s="41">
        <f>'روستایی اتباع'!V32+'روستایی اتباع'!V35+'روستایی ایرانی'!V32+'روستایی ایرانی'!V35</f>
        <v>0</v>
      </c>
      <c r="W35" s="43">
        <f>'روستایی اتباع'!W32+'روستایی اتباع'!W35+'روستایی ایرانی'!W32+'روستایی ایرانی'!W35</f>
        <v>0</v>
      </c>
    </row>
    <row r="36" spans="1:25" ht="21">
      <c r="A36" s="33" t="s">
        <v>53</v>
      </c>
      <c r="B36" s="1">
        <f>'شهری اتباع'!H36+'شهری ایرانی'!H36</f>
        <v>0</v>
      </c>
      <c r="C36" s="1">
        <f>'شهری اتباع'!I36+'شهری ایرانی'!I36</f>
        <v>0</v>
      </c>
      <c r="D36" s="27"/>
      <c r="E36" s="1">
        <f>'روستایی اتباع'!H36+'روستایی ایرانی'!H36</f>
        <v>0</v>
      </c>
      <c r="F36" s="1">
        <f>'روستایی اتباع'!I36+'روستایی ایرانی'!I36</f>
        <v>0</v>
      </c>
      <c r="G36" s="27"/>
      <c r="H36" s="3">
        <f t="shared" si="0"/>
        <v>0</v>
      </c>
      <c r="I36" s="3">
        <f t="shared" si="0"/>
        <v>0</v>
      </c>
      <c r="J36" s="31"/>
    </row>
    <row r="37" spans="1:25" ht="21">
      <c r="A37" s="33" t="s">
        <v>54</v>
      </c>
      <c r="B37" s="1">
        <f>'شهری اتباع'!H37+'شهری ایرانی'!H37</f>
        <v>0</v>
      </c>
      <c r="C37" s="1">
        <f>'شهری اتباع'!I37+'شهری ایرانی'!I37</f>
        <v>0</v>
      </c>
      <c r="D37" s="27"/>
      <c r="E37" s="1">
        <f>'روستایی اتباع'!H37+'روستایی ایرانی'!H37</f>
        <v>0</v>
      </c>
      <c r="F37" s="1">
        <f>'روستایی اتباع'!I37+'روستایی ایرانی'!I37</f>
        <v>0</v>
      </c>
      <c r="G37" s="27"/>
      <c r="H37" s="3">
        <f t="shared" si="0"/>
        <v>0</v>
      </c>
      <c r="I37" s="3">
        <f t="shared" si="0"/>
        <v>0</v>
      </c>
      <c r="J37" s="31"/>
      <c r="L37" s="159" t="s">
        <v>106</v>
      </c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</row>
    <row r="38" spans="1:25" ht="21">
      <c r="A38" s="35" t="s">
        <v>98</v>
      </c>
      <c r="B38" s="1">
        <f>'شهری اتباع'!H38+'شهری ایرانی'!H38</f>
        <v>0</v>
      </c>
      <c r="C38" s="1">
        <f>'شهری اتباع'!I38+'شهری ایرانی'!I38</f>
        <v>0</v>
      </c>
      <c r="D38" s="27"/>
      <c r="E38" s="1">
        <f>'روستایی اتباع'!H38+'روستایی ایرانی'!H38</f>
        <v>0</v>
      </c>
      <c r="F38" s="1">
        <f>'روستایی اتباع'!I38+'روستایی ایرانی'!I38</f>
        <v>0</v>
      </c>
      <c r="G38" s="27"/>
      <c r="H38" s="3">
        <f t="shared" si="0"/>
        <v>0</v>
      </c>
      <c r="I38" s="3">
        <f t="shared" si="0"/>
        <v>0</v>
      </c>
      <c r="J38" s="31"/>
      <c r="L38" s="159" t="s">
        <v>107</v>
      </c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44"/>
    </row>
    <row r="39" spans="1:25" ht="29.25" customHeight="1" thickBot="1">
      <c r="A39" s="36" t="s">
        <v>55</v>
      </c>
      <c r="B39" s="37">
        <f>SUM(B17:B38)</f>
        <v>0</v>
      </c>
      <c r="C39" s="37">
        <f>SUM(C17:C38)</f>
        <v>0</v>
      </c>
      <c r="D39" s="38">
        <f>SUM(D22:D31)</f>
        <v>0</v>
      </c>
      <c r="E39" s="37">
        <f>SUM(E17:E38)</f>
        <v>0</v>
      </c>
      <c r="F39" s="37">
        <f>SUM(F17:F38)</f>
        <v>0</v>
      </c>
      <c r="G39" s="38">
        <f>SUM(G22:G31)</f>
        <v>0</v>
      </c>
      <c r="H39" s="37">
        <f>SUM(H17:H38)</f>
        <v>0</v>
      </c>
      <c r="I39" s="37">
        <f>SUM(I17:I38)</f>
        <v>0</v>
      </c>
      <c r="J39" s="39">
        <f>SUM(J22:J31)</f>
        <v>0</v>
      </c>
    </row>
    <row r="40" spans="1:25" ht="9" customHeight="1"/>
    <row r="41" spans="1:25" ht="21" thickBot="1">
      <c r="A41" s="160" t="s">
        <v>76</v>
      </c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</row>
    <row r="42" spans="1:25">
      <c r="A42" s="161" t="s">
        <v>1</v>
      </c>
      <c r="B42" s="163" t="s">
        <v>109</v>
      </c>
      <c r="C42" s="165" t="s">
        <v>73</v>
      </c>
      <c r="D42" s="167" t="s">
        <v>96</v>
      </c>
      <c r="E42" s="157" t="s">
        <v>43</v>
      </c>
      <c r="F42" s="157" t="s">
        <v>44</v>
      </c>
      <c r="G42" s="157" t="s">
        <v>45</v>
      </c>
      <c r="H42" s="157" t="s">
        <v>9</v>
      </c>
      <c r="I42" s="157" t="s">
        <v>46</v>
      </c>
      <c r="J42" s="157" t="s">
        <v>47</v>
      </c>
      <c r="K42" s="157" t="s">
        <v>11</v>
      </c>
      <c r="L42" s="157" t="s">
        <v>12</v>
      </c>
      <c r="M42" s="157" t="s">
        <v>13</v>
      </c>
      <c r="N42" s="157" t="s">
        <v>14</v>
      </c>
      <c r="O42" s="157" t="s">
        <v>15</v>
      </c>
      <c r="P42" s="157" t="s">
        <v>16</v>
      </c>
      <c r="Q42" s="157" t="s">
        <v>48</v>
      </c>
      <c r="R42" s="157" t="s">
        <v>49</v>
      </c>
      <c r="S42" s="157" t="s">
        <v>50</v>
      </c>
      <c r="T42" s="157" t="s">
        <v>51</v>
      </c>
      <c r="U42" s="157" t="s">
        <v>52</v>
      </c>
      <c r="V42" s="157" t="s">
        <v>53</v>
      </c>
      <c r="W42" s="157" t="s">
        <v>54</v>
      </c>
      <c r="X42" s="157" t="s">
        <v>74</v>
      </c>
      <c r="Y42" s="173" t="s">
        <v>75</v>
      </c>
    </row>
    <row r="43" spans="1:25">
      <c r="A43" s="162"/>
      <c r="B43" s="164"/>
      <c r="C43" s="166"/>
      <c r="D43" s="16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74"/>
    </row>
    <row r="44" spans="1:25" ht="23.25" customHeight="1">
      <c r="A44" s="154" t="s">
        <v>100</v>
      </c>
      <c r="B44" s="87" t="s">
        <v>38</v>
      </c>
      <c r="C44" s="12">
        <f>'شهری اتباع'!C48+'شهری ایرانی'!C48</f>
        <v>0</v>
      </c>
      <c r="D44" s="12">
        <f>'شهری اتباع'!D48+'شهری ایرانی'!D48</f>
        <v>0</v>
      </c>
      <c r="E44" s="12">
        <f>'شهری اتباع'!E48+'شهری ایرانی'!E48</f>
        <v>0</v>
      </c>
      <c r="F44" s="12">
        <f>'شهری اتباع'!F48+'شهری ایرانی'!F48</f>
        <v>0</v>
      </c>
      <c r="G44" s="12">
        <f>'شهری اتباع'!G48+'شهری ایرانی'!G48</f>
        <v>0</v>
      </c>
      <c r="H44" s="12">
        <f>'شهری اتباع'!H48+'شهری ایرانی'!H48</f>
        <v>0</v>
      </c>
      <c r="I44" s="12">
        <f>'شهری اتباع'!I48+'شهری ایرانی'!I48</f>
        <v>0</v>
      </c>
      <c r="J44" s="12">
        <f>'شهری اتباع'!J48+'شهری ایرانی'!J48</f>
        <v>0</v>
      </c>
      <c r="K44" s="12">
        <f>'شهری اتباع'!K48+'شهری ایرانی'!K48</f>
        <v>0</v>
      </c>
      <c r="L44" s="12">
        <f>'شهری اتباع'!L48+'شهری ایرانی'!L48</f>
        <v>0</v>
      </c>
      <c r="M44" s="12">
        <f>'شهری اتباع'!M48+'شهری ایرانی'!M48</f>
        <v>0</v>
      </c>
      <c r="N44" s="12">
        <f>'شهری اتباع'!N48+'شهری ایرانی'!N48</f>
        <v>0</v>
      </c>
      <c r="O44" s="12">
        <f>'شهری اتباع'!O48+'شهری ایرانی'!O48</f>
        <v>0</v>
      </c>
      <c r="P44" s="12">
        <f>'شهری اتباع'!P48+'شهری ایرانی'!P48</f>
        <v>0</v>
      </c>
      <c r="Q44" s="12">
        <f>'شهری اتباع'!Q48+'شهری ایرانی'!Q48</f>
        <v>0</v>
      </c>
      <c r="R44" s="12">
        <f>'شهری اتباع'!R48+'شهری ایرانی'!R48</f>
        <v>0</v>
      </c>
      <c r="S44" s="12">
        <f>'شهری اتباع'!S48+'شهری ایرانی'!S48</f>
        <v>0</v>
      </c>
      <c r="T44" s="12">
        <f>'شهری اتباع'!T48+'شهری ایرانی'!T48</f>
        <v>0</v>
      </c>
      <c r="U44" s="12">
        <f>'شهری اتباع'!U48+'شهری ایرانی'!U48</f>
        <v>0</v>
      </c>
      <c r="V44" s="12">
        <f>'شهری اتباع'!V48+'شهری ایرانی'!V48</f>
        <v>0</v>
      </c>
      <c r="W44" s="12">
        <f>'شهری اتباع'!W48+'شهری ایرانی'!W48</f>
        <v>0</v>
      </c>
      <c r="X44" s="12">
        <f>'شهری اتباع'!X48+'شهری ایرانی'!X48</f>
        <v>0</v>
      </c>
      <c r="Y44" s="45">
        <f t="shared" ref="Y44:Y49" si="2">SUM(C44:X44)</f>
        <v>0</v>
      </c>
    </row>
    <row r="45" spans="1:25" ht="23.25" customHeight="1" thickBot="1">
      <c r="A45" s="155"/>
      <c r="B45" s="46" t="s">
        <v>39</v>
      </c>
      <c r="C45" s="93">
        <f>'شهری اتباع'!C49+'شهری ایرانی'!C49</f>
        <v>0</v>
      </c>
      <c r="D45" s="93">
        <f>'شهری اتباع'!D49+'شهری ایرانی'!D49</f>
        <v>0</v>
      </c>
      <c r="E45" s="93">
        <f>'شهری اتباع'!E49+'شهری ایرانی'!E49</f>
        <v>0</v>
      </c>
      <c r="F45" s="93">
        <f>'شهری اتباع'!F49+'شهری ایرانی'!F49</f>
        <v>0</v>
      </c>
      <c r="G45" s="93">
        <f>'شهری اتباع'!G49+'شهری ایرانی'!G49</f>
        <v>0</v>
      </c>
      <c r="H45" s="93">
        <f>'شهری اتباع'!H49+'شهری ایرانی'!H49</f>
        <v>0</v>
      </c>
      <c r="I45" s="93">
        <f>'شهری اتباع'!I49+'شهری ایرانی'!I49</f>
        <v>0</v>
      </c>
      <c r="J45" s="93">
        <f>'شهری اتباع'!J49+'شهری ایرانی'!J49</f>
        <v>0</v>
      </c>
      <c r="K45" s="93">
        <f>'شهری اتباع'!K49+'شهری ایرانی'!K49</f>
        <v>0</v>
      </c>
      <c r="L45" s="93">
        <f>'شهری اتباع'!L49+'شهری ایرانی'!L49</f>
        <v>0</v>
      </c>
      <c r="M45" s="93">
        <f>'شهری اتباع'!M49+'شهری ایرانی'!M49</f>
        <v>0</v>
      </c>
      <c r="N45" s="93">
        <f>'شهری اتباع'!N49+'شهری ایرانی'!N49</f>
        <v>0</v>
      </c>
      <c r="O45" s="93">
        <f>'شهری اتباع'!O49+'شهری ایرانی'!O49</f>
        <v>0</v>
      </c>
      <c r="P45" s="93">
        <f>'شهری اتباع'!P49+'شهری ایرانی'!P49</f>
        <v>0</v>
      </c>
      <c r="Q45" s="93">
        <f>'شهری اتباع'!Q49+'شهری ایرانی'!Q49</f>
        <v>0</v>
      </c>
      <c r="R45" s="93">
        <f>'شهری اتباع'!R49+'شهری ایرانی'!R49</f>
        <v>0</v>
      </c>
      <c r="S45" s="93">
        <f>'شهری اتباع'!S49+'شهری ایرانی'!S49</f>
        <v>0</v>
      </c>
      <c r="T45" s="93">
        <f>'شهری اتباع'!T49+'شهری ایرانی'!T49</f>
        <v>0</v>
      </c>
      <c r="U45" s="93">
        <f>'شهری اتباع'!U49+'شهری ایرانی'!U49</f>
        <v>0</v>
      </c>
      <c r="V45" s="93">
        <f>'شهری اتباع'!V49+'شهری ایرانی'!V49</f>
        <v>0</v>
      </c>
      <c r="W45" s="93">
        <f>'شهری اتباع'!W49+'شهری ایرانی'!W49</f>
        <v>0</v>
      </c>
      <c r="X45" s="93">
        <f>'شهری اتباع'!X49+'شهری ایرانی'!X49</f>
        <v>0</v>
      </c>
      <c r="Y45" s="47">
        <f t="shared" si="2"/>
        <v>0</v>
      </c>
    </row>
    <row r="46" spans="1:25" ht="23.25" customHeight="1">
      <c r="A46" s="249" t="s">
        <v>115</v>
      </c>
      <c r="B46" s="86" t="s">
        <v>38</v>
      </c>
      <c r="C46" s="94">
        <f>'روستایی اتباع'!C48+'روستایی ایرانی'!C48</f>
        <v>0</v>
      </c>
      <c r="D46" s="94">
        <f>'روستایی اتباع'!D48+'روستایی ایرانی'!D48</f>
        <v>0</v>
      </c>
      <c r="E46" s="94">
        <f>'روستایی اتباع'!E48+'روستایی ایرانی'!E48</f>
        <v>0</v>
      </c>
      <c r="F46" s="94">
        <f>'روستایی اتباع'!F48+'روستایی ایرانی'!F48</f>
        <v>0</v>
      </c>
      <c r="G46" s="94">
        <f>'روستایی اتباع'!G48+'روستایی ایرانی'!G48</f>
        <v>0</v>
      </c>
      <c r="H46" s="94">
        <f>'روستایی اتباع'!H48+'روستایی ایرانی'!H48</f>
        <v>0</v>
      </c>
      <c r="I46" s="94">
        <f>'روستایی اتباع'!I48+'روستایی ایرانی'!I48</f>
        <v>0</v>
      </c>
      <c r="J46" s="94">
        <f>'روستایی اتباع'!J48+'روستایی ایرانی'!J48</f>
        <v>0</v>
      </c>
      <c r="K46" s="94">
        <f>'روستایی اتباع'!K48+'روستایی ایرانی'!K48</f>
        <v>0</v>
      </c>
      <c r="L46" s="94">
        <f>'روستایی اتباع'!L48+'روستایی ایرانی'!L48</f>
        <v>0</v>
      </c>
      <c r="M46" s="94">
        <f>'روستایی اتباع'!M48+'روستایی ایرانی'!M48</f>
        <v>0</v>
      </c>
      <c r="N46" s="94">
        <f>'روستایی اتباع'!N48+'روستایی ایرانی'!N48</f>
        <v>0</v>
      </c>
      <c r="O46" s="94">
        <f>'روستایی اتباع'!O48+'روستایی ایرانی'!O48</f>
        <v>0</v>
      </c>
      <c r="P46" s="94">
        <f>'روستایی اتباع'!P48+'روستایی ایرانی'!P48</f>
        <v>0</v>
      </c>
      <c r="Q46" s="94">
        <f>'روستایی اتباع'!Q48+'روستایی ایرانی'!Q48</f>
        <v>0</v>
      </c>
      <c r="R46" s="94">
        <f>'روستایی اتباع'!R48+'روستایی ایرانی'!R48</f>
        <v>0</v>
      </c>
      <c r="S46" s="94">
        <f>'روستایی اتباع'!S48+'روستایی ایرانی'!S48</f>
        <v>0</v>
      </c>
      <c r="T46" s="94">
        <f>'روستایی اتباع'!T48+'روستایی ایرانی'!T48</f>
        <v>0</v>
      </c>
      <c r="U46" s="94">
        <f>'روستایی اتباع'!U48+'روستایی ایرانی'!U48</f>
        <v>0</v>
      </c>
      <c r="V46" s="94">
        <f>'روستایی اتباع'!V48+'روستایی ایرانی'!V48</f>
        <v>0</v>
      </c>
      <c r="W46" s="94">
        <f>'روستایی اتباع'!W48+'روستایی ایرانی'!W48</f>
        <v>0</v>
      </c>
      <c r="X46" s="94">
        <f>'روستایی اتباع'!X48+'روستایی ایرانی'!X48</f>
        <v>0</v>
      </c>
      <c r="Y46" s="95">
        <f t="shared" si="2"/>
        <v>0</v>
      </c>
    </row>
    <row r="47" spans="1:25" ht="23.25" customHeight="1" thickBot="1">
      <c r="A47" s="155"/>
      <c r="B47" s="46" t="s">
        <v>39</v>
      </c>
      <c r="C47" s="93">
        <f>'روستایی اتباع'!C49+'روستایی ایرانی'!C49</f>
        <v>0</v>
      </c>
      <c r="D47" s="93">
        <f>'روستایی اتباع'!D49+'روستایی ایرانی'!D49</f>
        <v>0</v>
      </c>
      <c r="E47" s="93">
        <f>'روستایی اتباع'!E49+'روستایی ایرانی'!E49</f>
        <v>0</v>
      </c>
      <c r="F47" s="93">
        <f>'روستایی اتباع'!F49+'روستایی ایرانی'!F49</f>
        <v>0</v>
      </c>
      <c r="G47" s="93">
        <f>'روستایی اتباع'!G49+'روستایی ایرانی'!G49</f>
        <v>0</v>
      </c>
      <c r="H47" s="93">
        <f>'روستایی اتباع'!H49+'روستایی ایرانی'!H49</f>
        <v>0</v>
      </c>
      <c r="I47" s="93">
        <f>'روستایی اتباع'!I49+'روستایی ایرانی'!I49</f>
        <v>0</v>
      </c>
      <c r="J47" s="93">
        <f>'روستایی اتباع'!J49+'روستایی ایرانی'!J49</f>
        <v>0</v>
      </c>
      <c r="K47" s="93">
        <f>'روستایی اتباع'!K49+'روستایی ایرانی'!K49</f>
        <v>0</v>
      </c>
      <c r="L47" s="93">
        <f>'روستایی اتباع'!L49+'روستایی ایرانی'!L49</f>
        <v>0</v>
      </c>
      <c r="M47" s="93">
        <f>'روستایی اتباع'!M49+'روستایی ایرانی'!M49</f>
        <v>0</v>
      </c>
      <c r="N47" s="93">
        <f>'روستایی اتباع'!N49+'روستایی ایرانی'!N49</f>
        <v>0</v>
      </c>
      <c r="O47" s="93">
        <f>'روستایی اتباع'!O49+'روستایی ایرانی'!O49</f>
        <v>0</v>
      </c>
      <c r="P47" s="93">
        <f>'روستایی اتباع'!P49+'روستایی ایرانی'!P49</f>
        <v>0</v>
      </c>
      <c r="Q47" s="93">
        <f>'روستایی اتباع'!Q49+'روستایی ایرانی'!Q49</f>
        <v>0</v>
      </c>
      <c r="R47" s="93">
        <f>'روستایی اتباع'!R49+'روستایی ایرانی'!R49</f>
        <v>0</v>
      </c>
      <c r="S47" s="93">
        <f>'روستایی اتباع'!S49+'روستایی ایرانی'!S49</f>
        <v>0</v>
      </c>
      <c r="T47" s="93">
        <f>'روستایی اتباع'!T49+'روستایی ایرانی'!T49</f>
        <v>0</v>
      </c>
      <c r="U47" s="93">
        <f>'روستایی اتباع'!U49+'روستایی ایرانی'!U49</f>
        <v>0</v>
      </c>
      <c r="V47" s="93">
        <f>'روستایی اتباع'!V49+'روستایی ایرانی'!V49</f>
        <v>0</v>
      </c>
      <c r="W47" s="93">
        <f>'روستایی اتباع'!W49+'روستایی ایرانی'!W49</f>
        <v>0</v>
      </c>
      <c r="X47" s="93">
        <f>'روستایی اتباع'!X49+'روستایی ایرانی'!X49</f>
        <v>0</v>
      </c>
      <c r="Y47" s="47">
        <f t="shared" si="2"/>
        <v>0</v>
      </c>
    </row>
    <row r="48" spans="1:25" ht="23.25" customHeight="1">
      <c r="A48" s="248" t="s">
        <v>37</v>
      </c>
      <c r="B48" s="91" t="s">
        <v>38</v>
      </c>
      <c r="C48" s="91">
        <f>C46+C44</f>
        <v>0</v>
      </c>
      <c r="D48" s="91">
        <f t="shared" ref="D48:X49" si="3">D46+D44</f>
        <v>0</v>
      </c>
      <c r="E48" s="91">
        <f t="shared" si="3"/>
        <v>0</v>
      </c>
      <c r="F48" s="91">
        <f t="shared" si="3"/>
        <v>0</v>
      </c>
      <c r="G48" s="91">
        <f t="shared" si="3"/>
        <v>0</v>
      </c>
      <c r="H48" s="91">
        <f t="shared" si="3"/>
        <v>0</v>
      </c>
      <c r="I48" s="91">
        <f t="shared" si="3"/>
        <v>0</v>
      </c>
      <c r="J48" s="91">
        <f t="shared" si="3"/>
        <v>0</v>
      </c>
      <c r="K48" s="91">
        <f t="shared" si="3"/>
        <v>0</v>
      </c>
      <c r="L48" s="91">
        <f t="shared" si="3"/>
        <v>0</v>
      </c>
      <c r="M48" s="91">
        <f t="shared" si="3"/>
        <v>0</v>
      </c>
      <c r="N48" s="91">
        <f t="shared" si="3"/>
        <v>0</v>
      </c>
      <c r="O48" s="91">
        <f t="shared" si="3"/>
        <v>0</v>
      </c>
      <c r="P48" s="91">
        <f t="shared" si="3"/>
        <v>0</v>
      </c>
      <c r="Q48" s="91">
        <f t="shared" si="3"/>
        <v>0</v>
      </c>
      <c r="R48" s="91">
        <f t="shared" si="3"/>
        <v>0</v>
      </c>
      <c r="S48" s="91">
        <f t="shared" si="3"/>
        <v>0</v>
      </c>
      <c r="T48" s="91">
        <f t="shared" si="3"/>
        <v>0</v>
      </c>
      <c r="U48" s="91">
        <f t="shared" si="3"/>
        <v>0</v>
      </c>
      <c r="V48" s="91">
        <f t="shared" si="3"/>
        <v>0</v>
      </c>
      <c r="W48" s="91">
        <f t="shared" si="3"/>
        <v>0</v>
      </c>
      <c r="X48" s="91">
        <f t="shared" si="3"/>
        <v>0</v>
      </c>
      <c r="Y48" s="92">
        <f t="shared" si="2"/>
        <v>0</v>
      </c>
    </row>
    <row r="49" spans="1:25" ht="23.25" customHeight="1" thickBot="1">
      <c r="A49" s="155"/>
      <c r="B49" s="46" t="s">
        <v>39</v>
      </c>
      <c r="C49" s="46">
        <f>C47+C45</f>
        <v>0</v>
      </c>
      <c r="D49" s="46">
        <f t="shared" si="3"/>
        <v>0</v>
      </c>
      <c r="E49" s="46">
        <f t="shared" si="3"/>
        <v>0</v>
      </c>
      <c r="F49" s="46">
        <f t="shared" si="3"/>
        <v>0</v>
      </c>
      <c r="G49" s="46">
        <f t="shared" si="3"/>
        <v>0</v>
      </c>
      <c r="H49" s="46">
        <f t="shared" si="3"/>
        <v>0</v>
      </c>
      <c r="I49" s="46">
        <f t="shared" si="3"/>
        <v>0</v>
      </c>
      <c r="J49" s="46">
        <f t="shared" si="3"/>
        <v>0</v>
      </c>
      <c r="K49" s="46">
        <f t="shared" si="3"/>
        <v>0</v>
      </c>
      <c r="L49" s="46">
        <f t="shared" si="3"/>
        <v>0</v>
      </c>
      <c r="M49" s="46">
        <f t="shared" si="3"/>
        <v>0</v>
      </c>
      <c r="N49" s="46">
        <f t="shared" si="3"/>
        <v>0</v>
      </c>
      <c r="O49" s="46">
        <f t="shared" si="3"/>
        <v>0</v>
      </c>
      <c r="P49" s="46">
        <f t="shared" si="3"/>
        <v>0</v>
      </c>
      <c r="Q49" s="46">
        <f t="shared" si="3"/>
        <v>0</v>
      </c>
      <c r="R49" s="46">
        <f t="shared" si="3"/>
        <v>0</v>
      </c>
      <c r="S49" s="46">
        <f t="shared" si="3"/>
        <v>0</v>
      </c>
      <c r="T49" s="46">
        <f t="shared" si="3"/>
        <v>0</v>
      </c>
      <c r="U49" s="46">
        <f t="shared" si="3"/>
        <v>0</v>
      </c>
      <c r="V49" s="46">
        <f t="shared" si="3"/>
        <v>0</v>
      </c>
      <c r="W49" s="46">
        <f t="shared" si="3"/>
        <v>0</v>
      </c>
      <c r="X49" s="46">
        <f t="shared" si="3"/>
        <v>0</v>
      </c>
      <c r="Y49" s="47">
        <f t="shared" si="2"/>
        <v>0</v>
      </c>
    </row>
    <row r="60" spans="1:25" ht="24" customHeight="1">
      <c r="A60" s="266" t="s">
        <v>335</v>
      </c>
      <c r="B60" s="267"/>
      <c r="C60" s="267"/>
      <c r="D60" s="267"/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267"/>
    </row>
    <row r="61" spans="1:25" ht="24" customHeight="1">
      <c r="A61" s="266"/>
      <c r="B61" s="267"/>
      <c r="C61" s="267"/>
      <c r="D61" s="267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</row>
    <row r="62" spans="1:25" ht="24" customHeight="1">
      <c r="A62" s="266"/>
      <c r="B62" s="267"/>
      <c r="C62" s="267"/>
      <c r="D62" s="267"/>
      <c r="E62" s="267"/>
      <c r="F62" s="267"/>
      <c r="G62" s="267"/>
      <c r="H62" s="267"/>
      <c r="I62" s="267"/>
      <c r="J62" s="267"/>
      <c r="K62" s="267"/>
      <c r="L62" s="267"/>
      <c r="M62" s="267"/>
      <c r="N62" s="267"/>
      <c r="O62" s="267"/>
    </row>
    <row r="63" spans="1:25" ht="21.75" thickBot="1">
      <c r="A63" s="148"/>
      <c r="B63" s="148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</row>
    <row r="64" spans="1:25" ht="21">
      <c r="A64" s="250" t="s">
        <v>323</v>
      </c>
      <c r="B64" s="251"/>
      <c r="C64" s="251"/>
      <c r="D64" s="251"/>
      <c r="E64" s="251"/>
      <c r="F64" s="151" t="str">
        <f>IF((H11+I11)-(J11+K11+L11+M11+N11+O11)=0,"درست","غلط")</f>
        <v>درست</v>
      </c>
      <c r="G64" s="148"/>
      <c r="H64" s="270" t="s">
        <v>316</v>
      </c>
      <c r="I64" s="271"/>
      <c r="J64" s="271"/>
      <c r="K64" s="271"/>
      <c r="L64" s="271"/>
      <c r="M64" s="271"/>
      <c r="N64" s="268" t="str">
        <f>IF((C44+C45)-(SUM(O30:W30))=0,"درست","غلط")</f>
        <v>درست</v>
      </c>
      <c r="O64" s="269"/>
    </row>
    <row r="65" spans="1:15" ht="21">
      <c r="A65" s="252" t="s">
        <v>330</v>
      </c>
      <c r="B65" s="253"/>
      <c r="C65" s="253"/>
      <c r="D65" s="253"/>
      <c r="E65" s="253"/>
      <c r="F65" s="152" t="str">
        <f>IF((H12+I12)-(J12+K12+L12+M12+N12+O12)=0,"درست","غلط")</f>
        <v>درست</v>
      </c>
      <c r="G65" s="148"/>
      <c r="H65" s="257" t="s">
        <v>317</v>
      </c>
      <c r="I65" s="258"/>
      <c r="J65" s="258"/>
      <c r="K65" s="258"/>
      <c r="L65" s="258"/>
      <c r="M65" s="258"/>
      <c r="N65" s="262" t="str">
        <f>IF((C46+C47)-(SUM(O33:W33))=0,"درست","غلط")</f>
        <v>درست</v>
      </c>
      <c r="O65" s="263"/>
    </row>
    <row r="66" spans="1:15" ht="21">
      <c r="A66" s="252" t="s">
        <v>324</v>
      </c>
      <c r="B66" s="253"/>
      <c r="C66" s="253"/>
      <c r="D66" s="253"/>
      <c r="E66" s="253"/>
      <c r="F66" s="152" t="str">
        <f>IF((H11+I11)-(P11+Q11+R11+S11+T11+U11+V11+W11+X11+Y11+Z11+AA11+AB11+AC11+AD11+AE11+AF11+AG11+AH11+AI11)=0,"درست","غلط")</f>
        <v>درست</v>
      </c>
      <c r="G66" s="148"/>
      <c r="H66" s="257" t="s">
        <v>318</v>
      </c>
      <c r="I66" s="258"/>
      <c r="J66" s="258"/>
      <c r="K66" s="258"/>
      <c r="L66" s="258"/>
      <c r="M66" s="258"/>
      <c r="N66" s="262" t="str">
        <f>IF((D44+D45)-(SUM(O31:W31))=0,"درست","غلط")</f>
        <v>درست</v>
      </c>
      <c r="O66" s="263"/>
    </row>
    <row r="67" spans="1:15" ht="21">
      <c r="A67" s="252" t="s">
        <v>331</v>
      </c>
      <c r="B67" s="253"/>
      <c r="C67" s="253"/>
      <c r="D67" s="253"/>
      <c r="E67" s="253"/>
      <c r="F67" s="152" t="str">
        <f>IF((H12+I12)-(P12+Q12+R12+S12+T12+U12+V12+W12+X12+Y12+Z12+AA12+AB12+AC12+AD12+AE12+AF12+AG12+AH12+AI12)=0,"درست","غلط")</f>
        <v>درست</v>
      </c>
      <c r="G67" s="148"/>
      <c r="H67" s="257" t="s">
        <v>319</v>
      </c>
      <c r="I67" s="258"/>
      <c r="J67" s="258"/>
      <c r="K67" s="258"/>
      <c r="L67" s="258"/>
      <c r="M67" s="258"/>
      <c r="N67" s="262" t="str">
        <f>IF((D46+D47)-(SUM(O34:W34))=0,"درست","غلط")</f>
        <v>درست</v>
      </c>
      <c r="O67" s="263"/>
    </row>
    <row r="68" spans="1:15" ht="21">
      <c r="A68" s="252" t="s">
        <v>325</v>
      </c>
      <c r="B68" s="253"/>
      <c r="C68" s="253"/>
      <c r="D68" s="253"/>
      <c r="E68" s="253"/>
      <c r="F68" s="152" t="str">
        <f>IF((H11+I11)-(P19+Q19+R19+S19+T19+U19+V19+W19+X19+Y19+Z19+AA19)=0,"درست","غلط")</f>
        <v>درست</v>
      </c>
      <c r="G68" s="148"/>
      <c r="H68" s="257" t="s">
        <v>320</v>
      </c>
      <c r="I68" s="258"/>
      <c r="J68" s="258"/>
      <c r="K68" s="258"/>
      <c r="L68" s="258"/>
      <c r="M68" s="258"/>
      <c r="N68" s="262" t="str">
        <f>IF((E44+E45)-(SUM(O32:W32))=0,"درست","غلط")</f>
        <v>درست</v>
      </c>
      <c r="O68" s="263"/>
    </row>
    <row r="69" spans="1:15" ht="21">
      <c r="A69" s="252" t="s">
        <v>332</v>
      </c>
      <c r="B69" s="253"/>
      <c r="C69" s="253"/>
      <c r="D69" s="253"/>
      <c r="E69" s="253"/>
      <c r="F69" s="152" t="str">
        <f>IF((H12+I12)-(P23+Q23+R23+S23+T23+U23+V23+W23+X23+Y23+Z23+AA23)=0,"درست","غلط")</f>
        <v>درست</v>
      </c>
      <c r="G69" s="148"/>
      <c r="H69" s="257" t="s">
        <v>321</v>
      </c>
      <c r="I69" s="258"/>
      <c r="J69" s="258"/>
      <c r="K69" s="258"/>
      <c r="L69" s="258"/>
      <c r="M69" s="258"/>
      <c r="N69" s="262" t="str">
        <f>IF((E46+E47)-(SUM(O35:W35))=0,"درست","غلط")</f>
        <v>درست</v>
      </c>
      <c r="O69" s="263"/>
    </row>
    <row r="70" spans="1:15" ht="21">
      <c r="A70" s="252" t="s">
        <v>326</v>
      </c>
      <c r="B70" s="253"/>
      <c r="C70" s="253"/>
      <c r="D70" s="253"/>
      <c r="E70" s="253"/>
      <c r="F70" s="152" t="str">
        <f>IF((C44+C45+D44+D45)-(P18+Q18+R18+S18+T18+U18+V18+W18+X18+Y18+Z18+AA18)=0,"درست","غلط")</f>
        <v>درست</v>
      </c>
      <c r="G70" s="148"/>
      <c r="H70" s="259" t="s">
        <v>313</v>
      </c>
      <c r="I70" s="260"/>
      <c r="J70" s="260"/>
      <c r="K70" s="260"/>
      <c r="L70" s="260"/>
      <c r="M70" s="261"/>
      <c r="N70" s="262" t="str">
        <f>IF((H11=J11+L11+N11),"درست","غلط")</f>
        <v>درست</v>
      </c>
      <c r="O70" s="263"/>
    </row>
    <row r="71" spans="1:15" ht="21">
      <c r="A71" s="252" t="s">
        <v>333</v>
      </c>
      <c r="B71" s="253"/>
      <c r="C71" s="253"/>
      <c r="D71" s="253"/>
      <c r="E71" s="253"/>
      <c r="F71" s="152" t="str">
        <f>IF((C46+D46+D47+C47)-(SUM(P22:AA22))=0,"درست","غلط")</f>
        <v>درست</v>
      </c>
      <c r="G71" s="148"/>
      <c r="H71" s="257" t="s">
        <v>314</v>
      </c>
      <c r="I71" s="258"/>
      <c r="J71" s="258"/>
      <c r="K71" s="258"/>
      <c r="L71" s="258"/>
      <c r="M71" s="258"/>
      <c r="N71" s="262" t="str">
        <f>IF((H12=J12+L12+N12),"درست","غلط")</f>
        <v>درست</v>
      </c>
      <c r="O71" s="263"/>
    </row>
    <row r="72" spans="1:15" ht="21">
      <c r="A72" s="252" t="s">
        <v>327</v>
      </c>
      <c r="B72" s="253"/>
      <c r="C72" s="253"/>
      <c r="D72" s="253"/>
      <c r="E72" s="253"/>
      <c r="F72" s="152" t="str">
        <f>IF((E44+E45)-(SUM(P17:AA17))=0,"درست","غلط")</f>
        <v>درست</v>
      </c>
      <c r="G72" s="148"/>
      <c r="H72" s="257" t="s">
        <v>315</v>
      </c>
      <c r="I72" s="258"/>
      <c r="J72" s="258"/>
      <c r="K72" s="258"/>
      <c r="L72" s="258"/>
      <c r="M72" s="258"/>
      <c r="N72" s="262" t="str">
        <f>IF((I11=K11+M11+O11),"درست","غلط")</f>
        <v>درست</v>
      </c>
      <c r="O72" s="263"/>
    </row>
    <row r="73" spans="1:15" ht="21">
      <c r="A73" s="252" t="s">
        <v>334</v>
      </c>
      <c r="B73" s="253"/>
      <c r="C73" s="253"/>
      <c r="D73" s="253"/>
      <c r="E73" s="253"/>
      <c r="F73" s="152" t="str">
        <f>N64</f>
        <v>درست</v>
      </c>
      <c r="G73" s="148"/>
      <c r="H73" s="257" t="s">
        <v>322</v>
      </c>
      <c r="I73" s="258"/>
      <c r="J73" s="258"/>
      <c r="K73" s="258"/>
      <c r="L73" s="258"/>
      <c r="M73" s="258"/>
      <c r="N73" s="262" t="str">
        <f>IF((I12=K12+M12+O12),"درست","غلط")</f>
        <v>درست</v>
      </c>
      <c r="O73" s="263"/>
    </row>
    <row r="74" spans="1:15" ht="21">
      <c r="A74" s="252" t="s">
        <v>328</v>
      </c>
      <c r="B74" s="253"/>
      <c r="C74" s="253"/>
      <c r="D74" s="253"/>
      <c r="E74" s="253"/>
      <c r="F74" s="152" t="str">
        <f>IF((SUM(F44:X45))-(SUM(P16:AA16))=0,"درست","غلط")</f>
        <v>درست</v>
      </c>
      <c r="G74" s="148"/>
      <c r="H74" s="257" t="s">
        <v>311</v>
      </c>
      <c r="I74" s="258"/>
      <c r="J74" s="258"/>
      <c r="K74" s="258"/>
      <c r="L74" s="258"/>
      <c r="M74" s="258"/>
      <c r="N74" s="262" t="str">
        <f>IF((AN11+AO11+AO12+AN12)-(AJ11+AK11+AL11+AM11+AM12+AL12+AK12+AJ12)=0,"درست","غلط")</f>
        <v>درست</v>
      </c>
      <c r="O74" s="263"/>
    </row>
    <row r="75" spans="1:15" ht="21.75" thickBot="1">
      <c r="A75" s="255" t="s">
        <v>329</v>
      </c>
      <c r="B75" s="256"/>
      <c r="C75" s="256"/>
      <c r="D75" s="256"/>
      <c r="E75" s="256"/>
      <c r="F75" s="150" t="str">
        <f>IF((SUM(F46:X47))-(SUM(P20:AA20))=0,"درست","غلط")</f>
        <v>درست</v>
      </c>
      <c r="G75" s="148"/>
      <c r="H75" s="264" t="s">
        <v>312</v>
      </c>
      <c r="I75" s="265"/>
      <c r="J75" s="265"/>
      <c r="K75" s="265"/>
      <c r="L75" s="265"/>
      <c r="M75" s="265"/>
      <c r="N75" s="262" t="str">
        <f>IF((AN11+AO11+AN12+AO12)-(SUM(F11:I12)-'محاسبه شاخص ها'!R4)=0,"درست","غلط")</f>
        <v>درست</v>
      </c>
      <c r="O75" s="263"/>
    </row>
    <row r="76" spans="1:15" ht="21">
      <c r="A76" s="149"/>
      <c r="B76" s="149"/>
      <c r="C76" s="149"/>
      <c r="D76" s="149"/>
      <c r="E76" s="149"/>
      <c r="F76" s="149"/>
      <c r="G76" s="148"/>
      <c r="H76" s="153"/>
      <c r="I76" s="153"/>
      <c r="J76" s="153"/>
      <c r="K76" s="153"/>
      <c r="L76" s="153"/>
      <c r="M76" s="153"/>
      <c r="N76" s="153"/>
      <c r="O76" s="153"/>
    </row>
  </sheetData>
  <sheetProtection algorithmName="SHA-512" hashValue="GFE7oQtX0qnPP9g+Y+jYvsRZyTw3+pl3VMpfaX0xWbqvy9RIXQcnpDetxDvWP/6VMZ8VwhmQWu0l5hWW36gmRg==" saltValue="uneXHB3oD24CngrdClhcRw==" spinCount="100000" sheet="1" objects="1" scenarios="1"/>
  <mergeCells count="164">
    <mergeCell ref="N75:O75"/>
    <mergeCell ref="H75:M75"/>
    <mergeCell ref="A60:O62"/>
    <mergeCell ref="N64:O64"/>
    <mergeCell ref="N65:O65"/>
    <mergeCell ref="N66:O66"/>
    <mergeCell ref="N67:O67"/>
    <mergeCell ref="N68:O68"/>
    <mergeCell ref="N69:O69"/>
    <mergeCell ref="N70:O70"/>
    <mergeCell ref="N71:O71"/>
    <mergeCell ref="N72:O72"/>
    <mergeCell ref="N73:O73"/>
    <mergeCell ref="N74:O74"/>
    <mergeCell ref="H64:M64"/>
    <mergeCell ref="H65:M65"/>
    <mergeCell ref="H66:M66"/>
    <mergeCell ref="H67:M67"/>
    <mergeCell ref="H68:M68"/>
    <mergeCell ref="H69:M69"/>
    <mergeCell ref="H71:M71"/>
    <mergeCell ref="H72:M72"/>
    <mergeCell ref="H73:M73"/>
    <mergeCell ref="A72:E72"/>
    <mergeCell ref="A73:E73"/>
    <mergeCell ref="A74:E74"/>
    <mergeCell ref="A75:E75"/>
    <mergeCell ref="H74:M74"/>
    <mergeCell ref="A68:E68"/>
    <mergeCell ref="A69:E69"/>
    <mergeCell ref="A70:E70"/>
    <mergeCell ref="A71:E71"/>
    <mergeCell ref="H70:M70"/>
    <mergeCell ref="A64:E64"/>
    <mergeCell ref="A65:E65"/>
    <mergeCell ref="A66:E66"/>
    <mergeCell ref="A67:E67"/>
    <mergeCell ref="AF9:AG9"/>
    <mergeCell ref="AS7:AU7"/>
    <mergeCell ref="A8:A10"/>
    <mergeCell ref="B8:B10"/>
    <mergeCell ref="C8:C10"/>
    <mergeCell ref="E8:E10"/>
    <mergeCell ref="F8:G9"/>
    <mergeCell ref="H8:I9"/>
    <mergeCell ref="J8:O8"/>
    <mergeCell ref="P8:AI8"/>
    <mergeCell ref="AJ8:AM8"/>
    <mergeCell ref="E7:AQ7"/>
    <mergeCell ref="AN8:AO9"/>
    <mergeCell ref="AP8:AQ9"/>
    <mergeCell ref="AS8:AS10"/>
    <mergeCell ref="AT8:AT10"/>
    <mergeCell ref="J9:K9"/>
    <mergeCell ref="L9:M9"/>
    <mergeCell ref="N9:O9"/>
    <mergeCell ref="AJ9:AJ10"/>
    <mergeCell ref="AK9:AM9"/>
    <mergeCell ref="AB9:AC9"/>
    <mergeCell ref="AD9:AE9"/>
    <mergeCell ref="AH9:AI9"/>
    <mergeCell ref="AN15:AN16"/>
    <mergeCell ref="AO15:AO16"/>
    <mergeCell ref="AP15:AP16"/>
    <mergeCell ref="AQ15:AQ16"/>
    <mergeCell ref="L16:L19"/>
    <mergeCell ref="M16:O16"/>
    <mergeCell ref="AC16:AH16"/>
    <mergeCell ref="M17:O17"/>
    <mergeCell ref="AC17:AC21"/>
    <mergeCell ref="AD17:AH17"/>
    <mergeCell ref="AC15:AH15"/>
    <mergeCell ref="AI15:AI16"/>
    <mergeCell ref="AJ15:AJ16"/>
    <mergeCell ref="AK15:AK16"/>
    <mergeCell ref="AL15:AL16"/>
    <mergeCell ref="AM15:AM16"/>
    <mergeCell ref="M18:O18"/>
    <mergeCell ref="AD18:AH18"/>
    <mergeCell ref="M19:O19"/>
    <mergeCell ref="AD19:AH19"/>
    <mergeCell ref="L20:L23"/>
    <mergeCell ref="M20:O20"/>
    <mergeCell ref="AD20:AH20"/>
    <mergeCell ref="M21:O21"/>
    <mergeCell ref="T42:T43"/>
    <mergeCell ref="U42:U43"/>
    <mergeCell ref="J42:J43"/>
    <mergeCell ref="K42:K43"/>
    <mergeCell ref="L42:L43"/>
    <mergeCell ref="M42:M43"/>
    <mergeCell ref="N42:N43"/>
    <mergeCell ref="O42:O43"/>
    <mergeCell ref="AD21:AH21"/>
    <mergeCell ref="M22:O22"/>
    <mergeCell ref="AD26:AH26"/>
    <mergeCell ref="M30:N30"/>
    <mergeCell ref="L27:W27"/>
    <mergeCell ref="L28:N29"/>
    <mergeCell ref="O28:O29"/>
    <mergeCell ref="P28:P29"/>
    <mergeCell ref="AC22:AC26"/>
    <mergeCell ref="AD22:AH22"/>
    <mergeCell ref="M23:O23"/>
    <mergeCell ref="AD23:AH23"/>
    <mergeCell ref="AD24:AH24"/>
    <mergeCell ref="AD25:AH25"/>
    <mergeCell ref="C42:C43"/>
    <mergeCell ref="D42:D43"/>
    <mergeCell ref="E42:E43"/>
    <mergeCell ref="F42:F43"/>
    <mergeCell ref="G42:G43"/>
    <mergeCell ref="H42:H43"/>
    <mergeCell ref="I42:I43"/>
    <mergeCell ref="R42:R43"/>
    <mergeCell ref="S42:S43"/>
    <mergeCell ref="L14:AA14"/>
    <mergeCell ref="AC14:AQ14"/>
    <mergeCell ref="A48:A49"/>
    <mergeCell ref="P9:Q9"/>
    <mergeCell ref="R9:S9"/>
    <mergeCell ref="T9:U9"/>
    <mergeCell ref="V9:W9"/>
    <mergeCell ref="X9:Y9"/>
    <mergeCell ref="A15:A16"/>
    <mergeCell ref="B15:D15"/>
    <mergeCell ref="E15:G15"/>
    <mergeCell ref="H15:J15"/>
    <mergeCell ref="V42:V43"/>
    <mergeCell ref="W42:W43"/>
    <mergeCell ref="X42:X43"/>
    <mergeCell ref="Y42:Y43"/>
    <mergeCell ref="A44:A45"/>
    <mergeCell ref="A46:A47"/>
    <mergeCell ref="P42:P43"/>
    <mergeCell ref="Q42:Q43"/>
    <mergeCell ref="L38:V38"/>
    <mergeCell ref="A41:Y41"/>
    <mergeCell ref="A42:A43"/>
    <mergeCell ref="B42:B43"/>
    <mergeCell ref="A1:B5"/>
    <mergeCell ref="W28:W29"/>
    <mergeCell ref="L30:L32"/>
    <mergeCell ref="L33:L35"/>
    <mergeCell ref="M34:N34"/>
    <mergeCell ref="M35:N35"/>
    <mergeCell ref="L37:W37"/>
    <mergeCell ref="Q28:Q29"/>
    <mergeCell ref="R28:R29"/>
    <mergeCell ref="S28:S29"/>
    <mergeCell ref="T28:T29"/>
    <mergeCell ref="U28:U29"/>
    <mergeCell ref="V28:V29"/>
    <mergeCell ref="L15:O15"/>
    <mergeCell ref="T1:V1"/>
    <mergeCell ref="Q2:Z2"/>
    <mergeCell ref="S3:W3"/>
    <mergeCell ref="R4:X4"/>
    <mergeCell ref="A6:C7"/>
    <mergeCell ref="Z9:AA9"/>
    <mergeCell ref="M31:N31"/>
    <mergeCell ref="M32:N32"/>
    <mergeCell ref="M33:N33"/>
    <mergeCell ref="A14:J14"/>
  </mergeCells>
  <pageMargins left="0" right="0" top="0.39370078740157483" bottom="0.39370078740157483" header="0.31496062992125984" footer="0.31496062992125984"/>
  <pageSetup paperSize="9" scale="43" orientation="landscape" r:id="rId1"/>
  <headerFooter>
    <oddHeader>&amp;C
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37"/>
  <sheetViews>
    <sheetView rightToLeft="1" view="pageLayout" topLeftCell="K1" zoomScale="60" zoomScaleNormal="100" zoomScaleSheetLayoutView="100" zoomScalePageLayoutView="60" workbookViewId="0">
      <selection activeCell="Q8" sqref="Q8"/>
    </sheetView>
  </sheetViews>
  <sheetFormatPr defaultRowHeight="15"/>
  <cols>
    <col min="1" max="1" width="20.140625" hidden="1" customWidth="1"/>
    <col min="2" max="4" width="9.140625" hidden="1" customWidth="1"/>
    <col min="5" max="5" width="8.7109375" hidden="1" customWidth="1"/>
    <col min="6" max="9" width="9.140625" hidden="1" customWidth="1"/>
    <col min="10" max="10" width="12.42578125" hidden="1" customWidth="1"/>
    <col min="11" max="11" width="5.42578125" customWidth="1"/>
    <col min="12" max="12" width="16.7109375" customWidth="1"/>
    <col min="13" max="13" width="9.140625" customWidth="1"/>
    <col min="16" max="16" width="13" customWidth="1"/>
    <col min="17" max="17" width="56.7109375" customWidth="1"/>
    <col min="18" max="18" width="20.5703125" customWidth="1"/>
    <col min="19" max="20" width="13.42578125" customWidth="1"/>
  </cols>
  <sheetData>
    <row r="2" spans="1:20" ht="15.75" thickBot="1"/>
    <row r="3" spans="1:20" s="73" customFormat="1" ht="36.75" customHeight="1">
      <c r="A3" s="78" t="s">
        <v>117</v>
      </c>
      <c r="B3" s="79" t="s">
        <v>100</v>
      </c>
      <c r="C3" s="79" t="s">
        <v>115</v>
      </c>
      <c r="D3" s="80" t="s">
        <v>37</v>
      </c>
      <c r="E3" s="119"/>
      <c r="F3" s="119"/>
      <c r="G3" s="119"/>
      <c r="H3" s="119"/>
      <c r="I3" s="119"/>
      <c r="J3" s="119"/>
      <c r="L3" s="280" t="s">
        <v>300</v>
      </c>
      <c r="M3" s="281"/>
      <c r="N3" s="281"/>
      <c r="O3" s="281"/>
      <c r="P3" s="282"/>
      <c r="Q3" s="278" t="s">
        <v>263</v>
      </c>
      <c r="R3" s="279"/>
      <c r="S3"/>
      <c r="T3"/>
    </row>
    <row r="4" spans="1:20" s="70" customFormat="1" ht="27.75" customHeight="1">
      <c r="A4" s="88" t="s">
        <v>267</v>
      </c>
      <c r="B4" s="75">
        <f>جمع!C11</f>
        <v>0</v>
      </c>
      <c r="C4" s="75">
        <f>جمع!C12</f>
        <v>0</v>
      </c>
      <c r="D4" s="81">
        <f>C4+B4</f>
        <v>0</v>
      </c>
      <c r="E4" s="98"/>
      <c r="F4" s="98"/>
      <c r="G4" s="98"/>
      <c r="H4" s="98"/>
      <c r="I4" s="98"/>
      <c r="J4" s="98"/>
      <c r="K4" s="98"/>
      <c r="L4" s="276" t="s">
        <v>165</v>
      </c>
      <c r="M4" s="277"/>
      <c r="N4" s="277"/>
      <c r="O4" s="277"/>
      <c r="P4" s="135">
        <f>D5</f>
        <v>0</v>
      </c>
      <c r="Q4" s="126" t="s">
        <v>199</v>
      </c>
      <c r="R4" s="143">
        <f>D68-D69</f>
        <v>0</v>
      </c>
      <c r="S4" s="83"/>
      <c r="T4" s="83"/>
    </row>
    <row r="5" spans="1:20" s="70" customFormat="1" ht="27.75" customHeight="1">
      <c r="A5" s="72" t="s">
        <v>264</v>
      </c>
      <c r="B5" s="75">
        <f>جمع!B11</f>
        <v>0</v>
      </c>
      <c r="C5" s="75">
        <f>جمع!B12</f>
        <v>0</v>
      </c>
      <c r="D5" s="81">
        <f>C5+B5</f>
        <v>0</v>
      </c>
      <c r="E5" s="99"/>
      <c r="F5" s="99"/>
      <c r="G5" s="99"/>
      <c r="H5" s="99"/>
      <c r="I5" s="99"/>
      <c r="J5" s="99"/>
      <c r="K5" s="99"/>
      <c r="L5" s="276" t="s">
        <v>166</v>
      </c>
      <c r="M5" s="277"/>
      <c r="N5" s="277"/>
      <c r="O5" s="277"/>
      <c r="P5" s="135" t="e">
        <f>D6/D5</f>
        <v>#DIV/0!</v>
      </c>
      <c r="Q5" s="126" t="s">
        <v>200</v>
      </c>
      <c r="R5" s="143" t="e">
        <f>(D68-D69)/D69*100</f>
        <v>#DIV/0!</v>
      </c>
      <c r="S5" s="83"/>
      <c r="T5" s="83"/>
    </row>
    <row r="6" spans="1:20" s="70" customFormat="1" ht="27.75" customHeight="1">
      <c r="A6" s="72" t="s">
        <v>118</v>
      </c>
      <c r="B6" s="75">
        <f>جمع!B39+جمع!C39</f>
        <v>0</v>
      </c>
      <c r="C6" s="75">
        <f>SUM(جمع!E39:F39)</f>
        <v>0</v>
      </c>
      <c r="D6" s="81">
        <f t="shared" ref="D6:D67" si="0">C6+B6</f>
        <v>0</v>
      </c>
      <c r="E6" s="99"/>
      <c r="F6" s="99"/>
      <c r="G6" s="99"/>
      <c r="H6" s="99"/>
      <c r="I6" s="99"/>
      <c r="J6" s="99"/>
      <c r="K6" s="99"/>
      <c r="L6" s="276" t="s">
        <v>167</v>
      </c>
      <c r="M6" s="277"/>
      <c r="N6" s="277"/>
      <c r="O6" s="277"/>
      <c r="P6" s="135" t="e">
        <f>D7/D6*100</f>
        <v>#DIV/0!</v>
      </c>
      <c r="Q6" s="126" t="s">
        <v>116</v>
      </c>
      <c r="R6" s="143" t="e">
        <f>D57/D68</f>
        <v>#DIV/0!</v>
      </c>
      <c r="S6" s="83"/>
      <c r="T6" s="83"/>
    </row>
    <row r="7" spans="1:20" s="70" customFormat="1" ht="27.75" customHeight="1">
      <c r="A7" s="72" t="s">
        <v>119</v>
      </c>
      <c r="B7" s="75">
        <f>SUM(جمع!B17:C18)</f>
        <v>0</v>
      </c>
      <c r="C7" s="75">
        <f>SUM(جمع!E17:F18)</f>
        <v>0</v>
      </c>
      <c r="D7" s="81">
        <f t="shared" si="0"/>
        <v>0</v>
      </c>
      <c r="E7" s="99"/>
      <c r="F7" s="99"/>
      <c r="G7" s="99"/>
      <c r="H7" s="99"/>
      <c r="I7" s="99"/>
      <c r="J7" s="99"/>
      <c r="K7" s="99"/>
      <c r="L7" s="276" t="s">
        <v>168</v>
      </c>
      <c r="M7" s="277"/>
      <c r="N7" s="277"/>
      <c r="O7" s="277"/>
      <c r="P7" s="135" t="e">
        <f>D8/D6*100</f>
        <v>#DIV/0!</v>
      </c>
      <c r="Q7" s="126" t="s">
        <v>201</v>
      </c>
      <c r="R7" s="144" t="e">
        <f>D60/D58*100</f>
        <v>#DIV/0!</v>
      </c>
      <c r="S7" s="83"/>
      <c r="T7" s="83"/>
    </row>
    <row r="8" spans="1:20" s="70" customFormat="1" ht="27.75" customHeight="1">
      <c r="A8" s="72" t="s">
        <v>120</v>
      </c>
      <c r="B8" s="75">
        <f>SUM(جمع!B17:C19)</f>
        <v>0</v>
      </c>
      <c r="C8" s="75">
        <f>SUM(جمع!E17:F19)</f>
        <v>0</v>
      </c>
      <c r="D8" s="81">
        <f t="shared" si="0"/>
        <v>0</v>
      </c>
      <c r="E8" s="99"/>
      <c r="F8" s="99"/>
      <c r="G8" s="99"/>
      <c r="H8" s="99"/>
      <c r="I8" s="99"/>
      <c r="J8" s="99"/>
      <c r="K8" s="99"/>
      <c r="L8" s="276" t="s">
        <v>169</v>
      </c>
      <c r="M8" s="277"/>
      <c r="N8" s="277"/>
      <c r="O8" s="277"/>
      <c r="P8" s="135" t="e">
        <f>D9/D6*100</f>
        <v>#DIV/0!</v>
      </c>
      <c r="Q8" s="126" t="s">
        <v>202</v>
      </c>
      <c r="R8" s="144" t="e">
        <f>D59/D58*100</f>
        <v>#DIV/0!</v>
      </c>
      <c r="S8" s="83"/>
      <c r="T8" s="83"/>
    </row>
    <row r="9" spans="1:20" s="70" customFormat="1" ht="27.75" customHeight="1">
      <c r="A9" s="72" t="s">
        <v>121</v>
      </c>
      <c r="B9" s="75">
        <f>SUM(جمع!B17:C22)</f>
        <v>0</v>
      </c>
      <c r="C9" s="75">
        <f>SUM(جمع!E17:F21)</f>
        <v>0</v>
      </c>
      <c r="D9" s="81">
        <f t="shared" si="0"/>
        <v>0</v>
      </c>
      <c r="E9" s="99"/>
      <c r="F9" s="99"/>
      <c r="G9" s="99"/>
      <c r="H9" s="99"/>
      <c r="I9" s="99"/>
      <c r="J9" s="99"/>
      <c r="K9" s="99"/>
      <c r="L9" s="276" t="s">
        <v>170</v>
      </c>
      <c r="M9" s="277"/>
      <c r="N9" s="277"/>
      <c r="O9" s="277"/>
      <c r="P9" s="135" t="e">
        <f>D10/D6*100</f>
        <v>#DIV/0!</v>
      </c>
      <c r="Q9" s="126" t="s">
        <v>203</v>
      </c>
      <c r="R9" s="143" t="e">
        <f>D58/(D61+D60+D59)*100</f>
        <v>#DIV/0!</v>
      </c>
      <c r="S9" s="83"/>
      <c r="T9" s="83"/>
    </row>
    <row r="10" spans="1:20" s="70" customFormat="1" ht="27.75" customHeight="1">
      <c r="A10" s="72" t="s">
        <v>122</v>
      </c>
      <c r="B10" s="75">
        <f>SUM(جمع!B23:C33)</f>
        <v>0</v>
      </c>
      <c r="C10" s="75">
        <f>SUM(جمع!E23:F33)</f>
        <v>0</v>
      </c>
      <c r="D10" s="81">
        <f t="shared" si="0"/>
        <v>0</v>
      </c>
      <c r="E10" s="99"/>
      <c r="F10" s="99"/>
      <c r="G10" s="99"/>
      <c r="H10" s="99"/>
      <c r="I10" s="99"/>
      <c r="J10" s="99"/>
      <c r="K10" s="99"/>
      <c r="L10" s="276" t="s">
        <v>171</v>
      </c>
      <c r="M10" s="277"/>
      <c r="N10" s="277"/>
      <c r="O10" s="277"/>
      <c r="P10" s="135" t="e">
        <f>D11/D6*100</f>
        <v>#DIV/0!</v>
      </c>
      <c r="Q10" s="126" t="s">
        <v>204</v>
      </c>
      <c r="R10" s="143" t="e">
        <f>D55/D69*100</f>
        <v>#DIV/0!</v>
      </c>
      <c r="S10" s="83"/>
      <c r="T10" s="83"/>
    </row>
    <row r="11" spans="1:20" s="70" customFormat="1" ht="27.75" customHeight="1">
      <c r="A11" s="72" t="s">
        <v>123</v>
      </c>
      <c r="B11" s="75">
        <f>SUM(جمع!B34:C38)</f>
        <v>0</v>
      </c>
      <c r="C11" s="75">
        <f>SUM(جمع!E34:F38)</f>
        <v>0</v>
      </c>
      <c r="D11" s="81">
        <f t="shared" si="0"/>
        <v>0</v>
      </c>
      <c r="E11" s="99"/>
      <c r="F11" s="99"/>
      <c r="G11" s="99"/>
      <c r="H11" s="99"/>
      <c r="I11" s="99"/>
      <c r="J11" s="99"/>
      <c r="K11" s="99"/>
      <c r="L11" s="276" t="s">
        <v>172</v>
      </c>
      <c r="M11" s="277"/>
      <c r="N11" s="277"/>
      <c r="O11" s="277"/>
      <c r="P11" s="135" t="e">
        <f>(D11+D9)/D10*100</f>
        <v>#DIV/0!</v>
      </c>
      <c r="Q11" s="102" t="s">
        <v>205</v>
      </c>
      <c r="R11" s="143" t="e">
        <f>D56/D69*100</f>
        <v>#DIV/0!</v>
      </c>
      <c r="S11" s="83"/>
      <c r="T11" s="83"/>
    </row>
    <row r="12" spans="1:20" s="70" customFormat="1" ht="27.75" customHeight="1">
      <c r="A12" s="72" t="s">
        <v>124</v>
      </c>
      <c r="B12" s="75">
        <f>SUM(جمع!B17:C22)</f>
        <v>0</v>
      </c>
      <c r="C12" s="75">
        <f>SUM(جمع!E17:F21)</f>
        <v>0</v>
      </c>
      <c r="D12" s="81">
        <f t="shared" si="0"/>
        <v>0</v>
      </c>
      <c r="E12" s="99"/>
      <c r="F12" s="99"/>
      <c r="G12" s="99"/>
      <c r="H12" s="99"/>
      <c r="I12" s="99"/>
      <c r="J12" s="99"/>
      <c r="K12" s="99"/>
      <c r="L12" s="276" t="s">
        <v>173</v>
      </c>
      <c r="M12" s="277"/>
      <c r="N12" s="277"/>
      <c r="O12" s="277"/>
      <c r="P12" s="135" t="e">
        <f t="shared" ref="P12:P21" si="1">D43/D30*100</f>
        <v>#DIV/0!</v>
      </c>
      <c r="Q12" s="127" t="s">
        <v>206</v>
      </c>
      <c r="R12" s="144" t="e">
        <f>D4/D5*100</f>
        <v>#DIV/0!</v>
      </c>
      <c r="S12" s="83"/>
      <c r="T12" s="83"/>
    </row>
    <row r="13" spans="1:20" s="70" customFormat="1" ht="27.75" customHeight="1">
      <c r="A13" s="72" t="s">
        <v>125</v>
      </c>
      <c r="B13" s="75">
        <f>SUM(جمع!P19:AA19)</f>
        <v>0</v>
      </c>
      <c r="C13" s="75">
        <f>SUM(جمع!P23:AA23)</f>
        <v>0</v>
      </c>
      <c r="D13" s="81">
        <f t="shared" si="0"/>
        <v>0</v>
      </c>
      <c r="E13" s="99"/>
      <c r="F13" s="99"/>
      <c r="G13" s="99"/>
      <c r="H13" s="99"/>
      <c r="I13" s="99"/>
      <c r="J13" s="99"/>
      <c r="K13" s="99"/>
      <c r="L13" s="276" t="s">
        <v>174</v>
      </c>
      <c r="M13" s="277"/>
      <c r="N13" s="277"/>
      <c r="O13" s="277"/>
      <c r="P13" s="135" t="e">
        <f t="shared" si="1"/>
        <v>#DIV/0!</v>
      </c>
      <c r="Q13" s="272" t="s">
        <v>231</v>
      </c>
      <c r="R13" s="273"/>
      <c r="S13" s="83"/>
      <c r="T13" s="83"/>
    </row>
    <row r="14" spans="1:20" s="70" customFormat="1" ht="27.75" customHeight="1">
      <c r="A14" s="72" t="s">
        <v>126</v>
      </c>
      <c r="B14" s="75">
        <f>SUM(جمع!Y44:Y45)</f>
        <v>0</v>
      </c>
      <c r="C14" s="75">
        <f>SUM(جمع!C46:X47)</f>
        <v>0</v>
      </c>
      <c r="D14" s="81">
        <f t="shared" si="0"/>
        <v>0</v>
      </c>
      <c r="E14" s="99"/>
      <c r="F14" s="99"/>
      <c r="G14" s="99"/>
      <c r="H14" s="99"/>
      <c r="I14" s="99"/>
      <c r="J14" s="99"/>
      <c r="K14" s="99"/>
      <c r="L14" s="276" t="s">
        <v>175</v>
      </c>
      <c r="M14" s="277"/>
      <c r="N14" s="277"/>
      <c r="O14" s="277"/>
      <c r="P14" s="135" t="e">
        <f t="shared" si="1"/>
        <v>#DIV/0!</v>
      </c>
      <c r="Q14" s="128" t="s">
        <v>269</v>
      </c>
      <c r="R14" s="141" t="e">
        <f>D14/D6*1000</f>
        <v>#DIV/0!</v>
      </c>
      <c r="S14" s="83"/>
      <c r="T14" s="83"/>
    </row>
    <row r="15" spans="1:20" s="70" customFormat="1" ht="27.75" customHeight="1">
      <c r="A15" s="72" t="s">
        <v>127</v>
      </c>
      <c r="B15" s="75">
        <f>جمع!I11</f>
        <v>0</v>
      </c>
      <c r="C15" s="75">
        <f>SUM(جمع!I12)</f>
        <v>0</v>
      </c>
      <c r="D15" s="81">
        <f t="shared" si="0"/>
        <v>0</v>
      </c>
      <c r="E15" s="99"/>
      <c r="F15" s="99"/>
      <c r="G15" s="99"/>
      <c r="H15" s="99"/>
      <c r="I15" s="99"/>
      <c r="J15" s="99"/>
      <c r="K15" s="99"/>
      <c r="L15" s="276" t="s">
        <v>176</v>
      </c>
      <c r="M15" s="277"/>
      <c r="N15" s="277"/>
      <c r="O15" s="277"/>
      <c r="P15" s="135" t="e">
        <f t="shared" si="1"/>
        <v>#DIV/0!</v>
      </c>
      <c r="Q15" s="128" t="s">
        <v>270</v>
      </c>
      <c r="R15" s="141" t="e">
        <f>D62/D70*1000</f>
        <v>#DIV/0!</v>
      </c>
      <c r="S15" s="83"/>
      <c r="T15" s="83"/>
    </row>
    <row r="16" spans="1:20" s="70" customFormat="1" ht="27.75" customHeight="1">
      <c r="A16" s="72" t="s">
        <v>128</v>
      </c>
      <c r="B16" s="75">
        <f>جمع!H11</f>
        <v>0</v>
      </c>
      <c r="C16" s="75">
        <f>جمع!H12</f>
        <v>0</v>
      </c>
      <c r="D16" s="81">
        <f t="shared" si="0"/>
        <v>0</v>
      </c>
      <c r="E16" s="99"/>
      <c r="F16" s="99"/>
      <c r="G16" s="99"/>
      <c r="H16" s="99"/>
      <c r="I16" s="99"/>
      <c r="J16" s="99"/>
      <c r="K16" s="99"/>
      <c r="L16" s="276" t="s">
        <v>177</v>
      </c>
      <c r="M16" s="277"/>
      <c r="N16" s="277"/>
      <c r="O16" s="277"/>
      <c r="P16" s="135" t="e">
        <f t="shared" si="1"/>
        <v>#DIV/0!</v>
      </c>
      <c r="Q16" s="128" t="s">
        <v>271</v>
      </c>
      <c r="R16" s="141" t="e">
        <f>D63/D70*1000</f>
        <v>#DIV/0!</v>
      </c>
      <c r="S16" s="83"/>
      <c r="T16" s="83"/>
    </row>
    <row r="17" spans="1:20" s="70" customFormat="1" ht="27.75" customHeight="1">
      <c r="A17" s="72" t="s">
        <v>129</v>
      </c>
      <c r="B17" s="75">
        <f>جمع!C39</f>
        <v>0</v>
      </c>
      <c r="C17" s="75">
        <f>SUM(جمع!F17:F38)</f>
        <v>0</v>
      </c>
      <c r="D17" s="81">
        <f t="shared" si="0"/>
        <v>0</v>
      </c>
      <c r="E17" s="99"/>
      <c r="F17" s="99"/>
      <c r="G17" s="99"/>
      <c r="H17" s="99"/>
      <c r="I17" s="99"/>
      <c r="J17" s="99"/>
      <c r="K17" s="99"/>
      <c r="L17" s="276" t="s">
        <v>178</v>
      </c>
      <c r="M17" s="277"/>
      <c r="N17" s="277"/>
      <c r="O17" s="277"/>
      <c r="P17" s="135" t="e">
        <f t="shared" si="1"/>
        <v>#DIV/0!</v>
      </c>
      <c r="Q17" s="128" t="s">
        <v>272</v>
      </c>
      <c r="R17" s="141" t="e">
        <f>D65/D70*1000</f>
        <v>#DIV/0!</v>
      </c>
      <c r="S17" s="83"/>
      <c r="T17" s="83"/>
    </row>
    <row r="18" spans="1:20" s="70" customFormat="1" ht="27.75" customHeight="1">
      <c r="A18" s="72" t="s">
        <v>130</v>
      </c>
      <c r="B18" s="75">
        <f>جمع!B39</f>
        <v>0</v>
      </c>
      <c r="C18" s="75">
        <f>SUM(جمع!E17:E38)</f>
        <v>0</v>
      </c>
      <c r="D18" s="81">
        <f t="shared" si="0"/>
        <v>0</v>
      </c>
      <c r="E18" s="99"/>
      <c r="F18" s="99"/>
      <c r="G18" s="99"/>
      <c r="H18" s="99"/>
      <c r="I18" s="99"/>
      <c r="J18" s="99"/>
      <c r="K18" s="99"/>
      <c r="L18" s="276" t="s">
        <v>179</v>
      </c>
      <c r="M18" s="277"/>
      <c r="N18" s="277"/>
      <c r="O18" s="277"/>
      <c r="P18" s="135" t="e">
        <f t="shared" si="1"/>
        <v>#DIV/0!</v>
      </c>
      <c r="Q18" s="128" t="s">
        <v>273</v>
      </c>
      <c r="R18" s="141" t="e">
        <f>D65/D8*1000</f>
        <v>#DIV/0!</v>
      </c>
      <c r="S18" s="83"/>
      <c r="T18" s="83"/>
    </row>
    <row r="19" spans="1:20" s="70" customFormat="1" ht="27.75" customHeight="1">
      <c r="A19" s="72" t="s">
        <v>163</v>
      </c>
      <c r="B19" s="75">
        <f>SUM(جمع!C22:C31)</f>
        <v>0</v>
      </c>
      <c r="C19" s="75">
        <f>SUM(جمع!F22:F31)</f>
        <v>0</v>
      </c>
      <c r="D19" s="81">
        <f t="shared" si="0"/>
        <v>0</v>
      </c>
      <c r="E19" s="99"/>
      <c r="F19" s="99"/>
      <c r="G19" s="99"/>
      <c r="H19" s="99"/>
      <c r="I19" s="99"/>
      <c r="J19" s="99"/>
      <c r="K19" s="99"/>
      <c r="L19" s="276" t="s">
        <v>180</v>
      </c>
      <c r="M19" s="277"/>
      <c r="N19" s="277"/>
      <c r="O19" s="277"/>
      <c r="P19" s="135" t="e">
        <f t="shared" si="1"/>
        <v>#DIV/0!</v>
      </c>
      <c r="Q19" s="103" t="s">
        <v>274</v>
      </c>
      <c r="R19" s="143" t="e">
        <f>(D71/D13)*100000</f>
        <v>#DIV/0!</v>
      </c>
      <c r="S19" s="83"/>
      <c r="T19" s="83"/>
    </row>
    <row r="20" spans="1:20" s="70" customFormat="1" ht="27.75" customHeight="1">
      <c r="A20" s="72" t="s">
        <v>131</v>
      </c>
      <c r="B20" s="75">
        <f>SUM(جمع!P11:Q11)</f>
        <v>0</v>
      </c>
      <c r="C20" s="75">
        <f>SUM(جمع!P12:Q12)</f>
        <v>0</v>
      </c>
      <c r="D20" s="81">
        <f t="shared" si="0"/>
        <v>0</v>
      </c>
      <c r="E20" s="99"/>
      <c r="F20" s="99"/>
      <c r="G20" s="99"/>
      <c r="H20" s="99"/>
      <c r="I20" s="99"/>
      <c r="J20" s="99"/>
      <c r="K20" s="99"/>
      <c r="L20" s="276" t="s">
        <v>181</v>
      </c>
      <c r="M20" s="277"/>
      <c r="N20" s="277"/>
      <c r="O20" s="277"/>
      <c r="P20" s="135" t="e">
        <f t="shared" si="1"/>
        <v>#DIV/0!</v>
      </c>
      <c r="Q20" s="301" t="s">
        <v>232</v>
      </c>
      <c r="R20" s="302"/>
      <c r="S20" s="83"/>
      <c r="T20" s="83"/>
    </row>
    <row r="21" spans="1:20" s="70" customFormat="1" ht="27.75" customHeight="1">
      <c r="A21" s="72" t="s">
        <v>132</v>
      </c>
      <c r="B21" s="75">
        <f>SUM(جمع!R11:S11)</f>
        <v>0</v>
      </c>
      <c r="C21" s="75">
        <f>SUM(جمع!R12:S12)</f>
        <v>0</v>
      </c>
      <c r="D21" s="81">
        <f t="shared" si="0"/>
        <v>0</v>
      </c>
      <c r="E21" s="99"/>
      <c r="F21" s="99"/>
      <c r="G21" s="99"/>
      <c r="H21" s="99"/>
      <c r="I21" s="99"/>
      <c r="J21" s="99"/>
      <c r="K21" s="99"/>
      <c r="L21" s="276" t="s">
        <v>182</v>
      </c>
      <c r="M21" s="277"/>
      <c r="N21" s="277"/>
      <c r="O21" s="277"/>
      <c r="P21" s="135" t="e">
        <f t="shared" si="1"/>
        <v>#DIV/0!</v>
      </c>
      <c r="Q21" s="128" t="s">
        <v>207</v>
      </c>
      <c r="R21" s="141" t="e">
        <f>D73/D8*1000</f>
        <v>#DIV/0!</v>
      </c>
      <c r="S21" s="83"/>
      <c r="T21" s="83"/>
    </row>
    <row r="22" spans="1:20" s="70" customFormat="1" ht="27.75" customHeight="1">
      <c r="A22" s="72" t="s">
        <v>133</v>
      </c>
      <c r="B22" s="75">
        <f>SUM(جمع!T11:U11)</f>
        <v>0</v>
      </c>
      <c r="C22" s="75">
        <f>SUM(جمع!T12:U12)</f>
        <v>0</v>
      </c>
      <c r="D22" s="81">
        <f t="shared" si="0"/>
        <v>0</v>
      </c>
      <c r="E22" s="99"/>
      <c r="F22" s="99"/>
      <c r="G22" s="99"/>
      <c r="H22" s="99"/>
      <c r="I22" s="99"/>
      <c r="J22" s="99"/>
      <c r="K22" s="100"/>
      <c r="L22" s="276" t="s">
        <v>183</v>
      </c>
      <c r="M22" s="277"/>
      <c r="N22" s="277"/>
      <c r="O22" s="277"/>
      <c r="P22" s="135" t="e">
        <f>D53/D41*100</f>
        <v>#DIV/0!</v>
      </c>
      <c r="Q22" s="128" t="s">
        <v>78</v>
      </c>
      <c r="R22" s="141" t="e">
        <f>D74/D8*1000</f>
        <v>#DIV/0!</v>
      </c>
      <c r="S22" s="83"/>
      <c r="T22" s="83"/>
    </row>
    <row r="23" spans="1:20" s="70" customFormat="1" ht="27.75" customHeight="1">
      <c r="A23" s="72" t="s">
        <v>134</v>
      </c>
      <c r="B23" s="75">
        <f>SUM(جمع!V11:W11)</f>
        <v>0</v>
      </c>
      <c r="C23" s="75">
        <f>SUM(جمع!V12:W12)</f>
        <v>0</v>
      </c>
      <c r="D23" s="81">
        <f t="shared" si="0"/>
        <v>0</v>
      </c>
      <c r="E23" s="99"/>
      <c r="F23" s="99"/>
      <c r="G23" s="99"/>
      <c r="H23" s="99"/>
      <c r="I23" s="99"/>
      <c r="J23" s="99"/>
      <c r="K23" s="100"/>
      <c r="L23" s="276" t="s">
        <v>184</v>
      </c>
      <c r="M23" s="277"/>
      <c r="N23" s="277"/>
      <c r="O23" s="277"/>
      <c r="P23" s="135" t="e">
        <f>D54/D42*100</f>
        <v>#DIV/0!</v>
      </c>
      <c r="Q23" s="128" t="s">
        <v>208</v>
      </c>
      <c r="R23" s="141" t="e">
        <f>D75/D8*1000</f>
        <v>#DIV/0!</v>
      </c>
      <c r="S23" s="83"/>
      <c r="T23" s="83"/>
    </row>
    <row r="24" spans="1:20" s="70" customFormat="1" ht="27.75" customHeight="1">
      <c r="A24" s="72" t="s">
        <v>135</v>
      </c>
      <c r="B24" s="75">
        <f>SUM(جمع!X11:Y11)</f>
        <v>0</v>
      </c>
      <c r="C24" s="75">
        <f>SUM(جمع!X12:Y12)</f>
        <v>0</v>
      </c>
      <c r="D24" s="81">
        <f t="shared" si="0"/>
        <v>0</v>
      </c>
      <c r="E24" s="99"/>
      <c r="F24" s="99"/>
      <c r="G24" s="99"/>
      <c r="H24" s="99"/>
      <c r="I24" s="99"/>
      <c r="J24" s="99"/>
      <c r="K24" s="100"/>
      <c r="L24" s="276" t="s">
        <v>185</v>
      </c>
      <c r="M24" s="277"/>
      <c r="N24" s="277"/>
      <c r="O24" s="277"/>
      <c r="P24" s="135" t="e">
        <f>D13/D6*1000</f>
        <v>#DIV/0!</v>
      </c>
      <c r="Q24" s="128" t="s">
        <v>209</v>
      </c>
      <c r="R24" s="141" t="e">
        <f>D76/D8*1000</f>
        <v>#DIV/0!</v>
      </c>
      <c r="S24" s="83"/>
      <c r="T24" s="83"/>
    </row>
    <row r="25" spans="1:20" s="70" customFormat="1" ht="27.75" customHeight="1">
      <c r="A25" s="72" t="s">
        <v>136</v>
      </c>
      <c r="B25" s="75">
        <f>SUM(جمع!Z11:AA11)</f>
        <v>0</v>
      </c>
      <c r="C25" s="75">
        <f>SUM(جمع!Z12:AA12)</f>
        <v>0</v>
      </c>
      <c r="D25" s="81">
        <f t="shared" si="0"/>
        <v>0</v>
      </c>
      <c r="E25" s="99"/>
      <c r="F25" s="99"/>
      <c r="G25" s="99"/>
      <c r="H25" s="99"/>
      <c r="I25" s="99"/>
      <c r="J25" s="99"/>
      <c r="K25" s="100"/>
      <c r="L25" s="276" t="s">
        <v>265</v>
      </c>
      <c r="M25" s="277"/>
      <c r="N25" s="277"/>
      <c r="O25" s="277"/>
      <c r="P25" s="135" t="e">
        <f>(P24-R14)/10</f>
        <v>#DIV/0!</v>
      </c>
      <c r="Q25" s="128" t="s">
        <v>210</v>
      </c>
      <c r="R25" s="141" t="e">
        <f>D77/D8*1000</f>
        <v>#DIV/0!</v>
      </c>
      <c r="S25" s="83"/>
      <c r="T25" s="83"/>
    </row>
    <row r="26" spans="1:20" s="70" customFormat="1" ht="27.75" customHeight="1">
      <c r="A26" s="72" t="s">
        <v>137</v>
      </c>
      <c r="B26" s="75">
        <f>SUM(جمع!AB11:AC11)</f>
        <v>0</v>
      </c>
      <c r="C26" s="75">
        <f>SUM(جمع!AB12:AC12)</f>
        <v>0</v>
      </c>
      <c r="D26" s="81">
        <f t="shared" si="0"/>
        <v>0</v>
      </c>
      <c r="E26" s="99"/>
      <c r="F26" s="99"/>
      <c r="G26" s="99"/>
      <c r="H26" s="99"/>
      <c r="I26" s="99"/>
      <c r="J26" s="99"/>
      <c r="K26" s="100"/>
      <c r="L26" s="291" t="s">
        <v>186</v>
      </c>
      <c r="M26" s="292"/>
      <c r="N26" s="292"/>
      <c r="O26" s="292"/>
      <c r="P26" s="136" t="e">
        <f>D13/D19*1000</f>
        <v>#DIV/0!</v>
      </c>
      <c r="Q26" s="128" t="s">
        <v>211</v>
      </c>
      <c r="R26" s="141" t="e">
        <f>D78/D8*1000</f>
        <v>#DIV/0!</v>
      </c>
      <c r="S26" s="83"/>
      <c r="T26" s="83"/>
    </row>
    <row r="27" spans="1:20" s="70" customFormat="1" ht="27.75" customHeight="1">
      <c r="A27" s="72" t="s">
        <v>138</v>
      </c>
      <c r="B27" s="75">
        <f>SUM(جمع!AD11:AE11)</f>
        <v>0</v>
      </c>
      <c r="C27" s="75">
        <f>SUM(جمع!AD12:AE12)</f>
        <v>0</v>
      </c>
      <c r="D27" s="81">
        <f t="shared" si="0"/>
        <v>0</v>
      </c>
      <c r="E27" s="99"/>
      <c r="F27" s="99"/>
      <c r="G27" s="99"/>
      <c r="H27" s="99"/>
      <c r="I27" s="99"/>
      <c r="J27" s="99"/>
      <c r="K27" s="100"/>
      <c r="L27" s="276" t="s">
        <v>187</v>
      </c>
      <c r="M27" s="277"/>
      <c r="N27" s="277"/>
      <c r="O27" s="277"/>
      <c r="P27" s="135" t="e">
        <f>D20/D30*1000</f>
        <v>#DIV/0!</v>
      </c>
      <c r="Q27" s="128" t="s">
        <v>212</v>
      </c>
      <c r="R27" s="141" t="e">
        <f>D79/D8*1000</f>
        <v>#DIV/0!</v>
      </c>
      <c r="S27" s="83"/>
      <c r="T27" s="83"/>
    </row>
    <row r="28" spans="1:20" s="70" customFormat="1" ht="27.75" customHeight="1">
      <c r="A28" s="72" t="s">
        <v>139</v>
      </c>
      <c r="B28" s="75">
        <f>SUM(جمع!AF11:AG11)</f>
        <v>0</v>
      </c>
      <c r="C28" s="75">
        <f>SUM(جمع!AF12:AG12)</f>
        <v>0</v>
      </c>
      <c r="D28" s="81">
        <f t="shared" si="0"/>
        <v>0</v>
      </c>
      <c r="E28" s="99"/>
      <c r="F28" s="99"/>
      <c r="G28" s="99"/>
      <c r="H28" s="99"/>
      <c r="I28" s="99"/>
      <c r="J28" s="99"/>
      <c r="K28" s="100"/>
      <c r="L28" s="276" t="s">
        <v>188</v>
      </c>
      <c r="M28" s="277"/>
      <c r="N28" s="277"/>
      <c r="O28" s="277"/>
      <c r="P28" s="135" t="e">
        <f>(D21)/(D31+D32)*1000</f>
        <v>#DIV/0!</v>
      </c>
      <c r="Q28" s="128" t="s">
        <v>213</v>
      </c>
      <c r="R28" s="141" t="e">
        <f>D80/D8*1000</f>
        <v>#DIV/0!</v>
      </c>
      <c r="S28" s="83"/>
      <c r="T28" s="83"/>
    </row>
    <row r="29" spans="1:20" s="70" customFormat="1" ht="27.75" customHeight="1" thickBot="1">
      <c r="A29" s="72" t="s">
        <v>140</v>
      </c>
      <c r="B29" s="75">
        <f>SUM(جمع!AH11:AI11)</f>
        <v>0</v>
      </c>
      <c r="C29" s="75">
        <f>SUM(جمع!AH12:AI12)</f>
        <v>0</v>
      </c>
      <c r="D29" s="81">
        <f t="shared" si="0"/>
        <v>0</v>
      </c>
      <c r="E29" s="99"/>
      <c r="F29" s="99"/>
      <c r="G29" s="99"/>
      <c r="H29" s="99"/>
      <c r="I29" s="99"/>
      <c r="J29" s="99"/>
      <c r="K29" s="100"/>
      <c r="L29" s="276" t="s">
        <v>189</v>
      </c>
      <c r="M29" s="277"/>
      <c r="N29" s="277"/>
      <c r="O29" s="277"/>
      <c r="P29" s="135" t="e">
        <f t="shared" ref="P29:P35" si="2">D22/D33*1000</f>
        <v>#DIV/0!</v>
      </c>
      <c r="Q29" s="129" t="s">
        <v>214</v>
      </c>
      <c r="R29" s="142" t="e">
        <f>D81/D8*1000</f>
        <v>#DIV/0!</v>
      </c>
      <c r="S29" s="83"/>
      <c r="T29" s="83"/>
    </row>
    <row r="30" spans="1:20" s="70" customFormat="1" ht="27.75" customHeight="1">
      <c r="A30" s="72" t="s">
        <v>141</v>
      </c>
      <c r="B30" s="75">
        <f>SUM(جمع!C22)</f>
        <v>0</v>
      </c>
      <c r="C30" s="75">
        <f>SUM(جمع!F22)</f>
        <v>0</v>
      </c>
      <c r="D30" s="81">
        <f t="shared" si="0"/>
        <v>0</v>
      </c>
      <c r="E30" s="99"/>
      <c r="F30" s="99"/>
      <c r="G30" s="99"/>
      <c r="H30" s="99"/>
      <c r="I30" s="99"/>
      <c r="J30" s="99"/>
      <c r="K30" s="100"/>
      <c r="L30" s="276" t="s">
        <v>190</v>
      </c>
      <c r="M30" s="277"/>
      <c r="N30" s="277"/>
      <c r="O30" s="277"/>
      <c r="P30" s="135" t="e">
        <f t="shared" si="2"/>
        <v>#DIV/0!</v>
      </c>
      <c r="Q30" s="274" t="s">
        <v>233</v>
      </c>
      <c r="R30" s="275"/>
      <c r="S30" s="83"/>
      <c r="T30" s="83"/>
    </row>
    <row r="31" spans="1:20" s="70" customFormat="1" ht="27.75" customHeight="1">
      <c r="A31" s="72" t="s">
        <v>142</v>
      </c>
      <c r="B31" s="75">
        <f>جمع!C23</f>
        <v>0</v>
      </c>
      <c r="C31" s="75">
        <f>SUM(جمع!F23)</f>
        <v>0</v>
      </c>
      <c r="D31" s="81">
        <f t="shared" si="0"/>
        <v>0</v>
      </c>
      <c r="E31" s="120"/>
      <c r="F31" s="120"/>
      <c r="G31" s="120"/>
      <c r="H31" s="120"/>
      <c r="I31" s="120"/>
      <c r="J31" s="120"/>
      <c r="K31" s="101"/>
      <c r="L31" s="276" t="s">
        <v>191</v>
      </c>
      <c r="M31" s="277"/>
      <c r="N31" s="277"/>
      <c r="O31" s="277"/>
      <c r="P31" s="135" t="e">
        <f t="shared" si="2"/>
        <v>#DIV/0!</v>
      </c>
      <c r="Q31" s="104" t="s">
        <v>207</v>
      </c>
      <c r="R31" s="145" t="e">
        <f>D73/D70*1000</f>
        <v>#DIV/0!</v>
      </c>
      <c r="S31" s="83"/>
      <c r="T31" s="83"/>
    </row>
    <row r="32" spans="1:20" s="70" customFormat="1" ht="27.75" customHeight="1">
      <c r="A32" s="72" t="s">
        <v>143</v>
      </c>
      <c r="B32" s="75">
        <f>جمع!C24</f>
        <v>0</v>
      </c>
      <c r="C32" s="75">
        <f>جمع!F24</f>
        <v>0</v>
      </c>
      <c r="D32" s="81">
        <f t="shared" si="0"/>
        <v>0</v>
      </c>
      <c r="E32" s="77"/>
      <c r="F32" s="77"/>
      <c r="G32" s="77"/>
      <c r="H32" s="77"/>
      <c r="I32" s="77"/>
      <c r="J32" s="77"/>
      <c r="K32" s="76"/>
      <c r="L32" s="276" t="s">
        <v>192</v>
      </c>
      <c r="M32" s="277"/>
      <c r="N32" s="277"/>
      <c r="O32" s="277"/>
      <c r="P32" s="135" t="e">
        <f t="shared" si="2"/>
        <v>#DIV/0!</v>
      </c>
      <c r="Q32" s="104" t="s">
        <v>78</v>
      </c>
      <c r="R32" s="145" t="e">
        <f>D74/D70*1000</f>
        <v>#DIV/0!</v>
      </c>
      <c r="S32" s="83"/>
      <c r="T32" s="83"/>
    </row>
    <row r="33" spans="1:20" s="70" customFormat="1" ht="27.75" customHeight="1">
      <c r="A33" s="72" t="s">
        <v>144</v>
      </c>
      <c r="B33" s="75">
        <f>SUM(جمع!C25)</f>
        <v>0</v>
      </c>
      <c r="C33" s="75">
        <f>جمع!F25</f>
        <v>0</v>
      </c>
      <c r="D33" s="81">
        <f t="shared" si="0"/>
        <v>0</v>
      </c>
      <c r="E33" s="77"/>
      <c r="F33" s="77"/>
      <c r="G33" s="77"/>
      <c r="H33" s="77"/>
      <c r="I33" s="77"/>
      <c r="J33" s="77"/>
      <c r="K33" s="76"/>
      <c r="L33" s="276" t="s">
        <v>193</v>
      </c>
      <c r="M33" s="277"/>
      <c r="N33" s="277"/>
      <c r="O33" s="277"/>
      <c r="P33" s="135" t="e">
        <f t="shared" si="2"/>
        <v>#DIV/0!</v>
      </c>
      <c r="Q33" s="104" t="s">
        <v>208</v>
      </c>
      <c r="R33" s="145" t="e">
        <f>D75/D70*1000</f>
        <v>#DIV/0!</v>
      </c>
      <c r="S33" s="83"/>
      <c r="T33" s="83"/>
    </row>
    <row r="34" spans="1:20" ht="27.75" customHeight="1">
      <c r="A34" s="72" t="s">
        <v>145</v>
      </c>
      <c r="B34" s="75">
        <f>SUM(جمع!C26)</f>
        <v>0</v>
      </c>
      <c r="C34" s="75">
        <f>جمع!F26</f>
        <v>0</v>
      </c>
      <c r="D34" s="81">
        <f t="shared" si="0"/>
        <v>0</v>
      </c>
      <c r="E34" s="77"/>
      <c r="F34" s="77"/>
      <c r="G34" s="77"/>
      <c r="H34" s="77"/>
      <c r="I34" s="77"/>
      <c r="J34" s="77"/>
      <c r="K34" s="76"/>
      <c r="L34" s="276" t="s">
        <v>194</v>
      </c>
      <c r="M34" s="277"/>
      <c r="N34" s="277"/>
      <c r="O34" s="277"/>
      <c r="P34" s="135" t="e">
        <f t="shared" si="2"/>
        <v>#DIV/0!</v>
      </c>
      <c r="Q34" s="104" t="s">
        <v>209</v>
      </c>
      <c r="R34" s="145" t="e">
        <f>D76/D70*1000</f>
        <v>#DIV/0!</v>
      </c>
      <c r="S34" s="83"/>
      <c r="T34" s="83"/>
    </row>
    <row r="35" spans="1:20" ht="27.75" customHeight="1">
      <c r="A35" s="72" t="s">
        <v>146</v>
      </c>
      <c r="B35" s="75">
        <f>SUM(جمع!C27)</f>
        <v>0</v>
      </c>
      <c r="C35" s="75">
        <f>جمع!F27</f>
        <v>0</v>
      </c>
      <c r="D35" s="81">
        <f t="shared" si="0"/>
        <v>0</v>
      </c>
      <c r="E35" s="77"/>
      <c r="F35" s="77"/>
      <c r="G35" s="77"/>
      <c r="H35" s="77"/>
      <c r="I35" s="77"/>
      <c r="J35" s="77"/>
      <c r="K35" s="76"/>
      <c r="L35" s="276" t="s">
        <v>195</v>
      </c>
      <c r="M35" s="277"/>
      <c r="N35" s="277"/>
      <c r="O35" s="277"/>
      <c r="P35" s="135" t="e">
        <f t="shared" si="2"/>
        <v>#DIV/0!</v>
      </c>
      <c r="Q35" s="104" t="s">
        <v>210</v>
      </c>
      <c r="R35" s="145" t="e">
        <f>D77/D70*1000</f>
        <v>#DIV/0!</v>
      </c>
      <c r="S35" s="83"/>
      <c r="T35" s="83"/>
    </row>
    <row r="36" spans="1:20" ht="27.75" customHeight="1">
      <c r="A36" s="72" t="s">
        <v>147</v>
      </c>
      <c r="B36" s="75">
        <f>SUM(جمع!C28)</f>
        <v>0</v>
      </c>
      <c r="C36" s="75">
        <f>جمع!F28</f>
        <v>0</v>
      </c>
      <c r="D36" s="81">
        <f t="shared" si="0"/>
        <v>0</v>
      </c>
      <c r="E36" s="77"/>
      <c r="F36" s="77"/>
      <c r="G36" s="77"/>
      <c r="H36" s="77"/>
      <c r="I36" s="77"/>
      <c r="J36" s="77"/>
      <c r="K36" s="76"/>
      <c r="L36" s="289" t="s">
        <v>196</v>
      </c>
      <c r="M36" s="290"/>
      <c r="N36" s="290"/>
      <c r="O36" s="290"/>
      <c r="P36" s="137" t="e">
        <f>(SUM(P27:P35)*5)/1000</f>
        <v>#DIV/0!</v>
      </c>
      <c r="Q36" s="104" t="s">
        <v>211</v>
      </c>
      <c r="R36" s="145" t="e">
        <f>D78/D70*1000</f>
        <v>#DIV/0!</v>
      </c>
      <c r="S36" s="83"/>
      <c r="T36" s="83"/>
    </row>
    <row r="37" spans="1:20" ht="27.75" customHeight="1">
      <c r="A37" s="72" t="s">
        <v>148</v>
      </c>
      <c r="B37" s="75">
        <f>SUM(جمع!C29)</f>
        <v>0</v>
      </c>
      <c r="C37" s="75">
        <f>جمع!F29</f>
        <v>0</v>
      </c>
      <c r="D37" s="81">
        <f t="shared" si="0"/>
        <v>0</v>
      </c>
      <c r="E37" s="77"/>
      <c r="F37" s="77"/>
      <c r="G37" s="77"/>
      <c r="H37" s="77"/>
      <c r="I37" s="77"/>
      <c r="J37" s="77"/>
      <c r="K37" s="76"/>
      <c r="L37" s="276" t="s">
        <v>197</v>
      </c>
      <c r="M37" s="277"/>
      <c r="N37" s="277"/>
      <c r="O37" s="277"/>
      <c r="P37" s="135" t="e">
        <f>D16/D15</f>
        <v>#DIV/0!</v>
      </c>
      <c r="Q37" s="104" t="s">
        <v>212</v>
      </c>
      <c r="R37" s="145" t="e">
        <f>D79/D70*1000</f>
        <v>#DIV/0!</v>
      </c>
      <c r="S37" s="83"/>
      <c r="T37" s="83"/>
    </row>
    <row r="38" spans="1:20" ht="27.75" customHeight="1" thickBot="1">
      <c r="A38" s="72" t="s">
        <v>149</v>
      </c>
      <c r="B38" s="75">
        <f>SUM(جمع!C30)</f>
        <v>0</v>
      </c>
      <c r="C38" s="75">
        <f>جمع!F30</f>
        <v>0</v>
      </c>
      <c r="D38" s="81">
        <f t="shared" si="0"/>
        <v>0</v>
      </c>
      <c r="E38" s="77"/>
      <c r="F38" s="77"/>
      <c r="G38" s="77"/>
      <c r="H38" s="77"/>
      <c r="I38" s="77"/>
      <c r="J38" s="77"/>
      <c r="K38" s="76"/>
      <c r="L38" s="287" t="s">
        <v>198</v>
      </c>
      <c r="M38" s="288"/>
      <c r="N38" s="288"/>
      <c r="O38" s="288"/>
      <c r="P38" s="138" t="e">
        <f>P36*(D15)/(D16)</f>
        <v>#DIV/0!</v>
      </c>
      <c r="Q38" s="104" t="s">
        <v>213</v>
      </c>
      <c r="R38" s="145" t="e">
        <f>D80/D70*1000</f>
        <v>#DIV/0!</v>
      </c>
      <c r="S38" s="83"/>
      <c r="T38" s="83"/>
    </row>
    <row r="39" spans="1:20" ht="27.75" customHeight="1" thickBot="1">
      <c r="A39" s="72" t="s">
        <v>150</v>
      </c>
      <c r="B39" s="75">
        <f>SUM(جمع!C31)</f>
        <v>0</v>
      </c>
      <c r="C39" s="75">
        <f>جمع!F31</f>
        <v>0</v>
      </c>
      <c r="D39" s="81">
        <f t="shared" si="0"/>
        <v>0</v>
      </c>
      <c r="E39" s="77"/>
      <c r="F39" s="77"/>
      <c r="G39" s="77"/>
      <c r="H39" s="77"/>
      <c r="I39" s="77"/>
      <c r="J39" s="77"/>
      <c r="K39" s="76"/>
      <c r="L39" s="83"/>
      <c r="M39" s="83"/>
      <c r="N39" s="83"/>
      <c r="O39" s="83"/>
      <c r="P39" s="139"/>
      <c r="Q39" s="104" t="s">
        <v>214</v>
      </c>
      <c r="R39" s="145" t="e">
        <f>D81/D70*1000</f>
        <v>#DIV/0!</v>
      </c>
      <c r="S39" s="83"/>
      <c r="T39" s="83"/>
    </row>
    <row r="40" spans="1:20" ht="27.75" customHeight="1">
      <c r="A40" s="72" t="s">
        <v>151</v>
      </c>
      <c r="B40" s="75">
        <f>SUM(جمع!C32:C38)</f>
        <v>0</v>
      </c>
      <c r="C40" s="75">
        <f>SUM(جمع!F32:F38)</f>
        <v>0</v>
      </c>
      <c r="D40" s="81">
        <f t="shared" si="0"/>
        <v>0</v>
      </c>
      <c r="E40" s="77"/>
      <c r="F40" s="77"/>
      <c r="G40" s="77"/>
      <c r="H40" s="77"/>
      <c r="I40" s="77"/>
      <c r="J40" s="77"/>
      <c r="K40" s="76"/>
      <c r="L40" s="283" t="s">
        <v>297</v>
      </c>
      <c r="M40" s="284"/>
      <c r="N40" s="284"/>
      <c r="O40" s="284"/>
      <c r="P40" s="140" t="s">
        <v>307</v>
      </c>
      <c r="Q40" s="123" t="s">
        <v>250</v>
      </c>
      <c r="R40" s="121" t="s">
        <v>251</v>
      </c>
      <c r="S40" s="121" t="s">
        <v>252</v>
      </c>
      <c r="T40" s="122" t="s">
        <v>253</v>
      </c>
    </row>
    <row r="41" spans="1:20" ht="27.75" customHeight="1">
      <c r="A41" s="72" t="s">
        <v>225</v>
      </c>
      <c r="B41" s="75">
        <f>SUM(جمع!C22:C31)</f>
        <v>0</v>
      </c>
      <c r="C41" s="75">
        <f>SUM(جمع!F22:F31)</f>
        <v>0</v>
      </c>
      <c r="D41" s="81">
        <f t="shared" si="0"/>
        <v>0</v>
      </c>
      <c r="E41" s="77"/>
      <c r="F41" s="77"/>
      <c r="G41" s="77"/>
      <c r="H41" s="77"/>
      <c r="I41" s="77"/>
      <c r="J41" s="77"/>
      <c r="K41" s="76"/>
      <c r="L41" s="285" t="s">
        <v>234</v>
      </c>
      <c r="M41" s="286"/>
      <c r="N41" s="286"/>
      <c r="O41" s="286"/>
      <c r="P41" s="141" t="e">
        <f>D83/D104*1000</f>
        <v>#DIV/0!</v>
      </c>
      <c r="Q41" s="124" t="s">
        <v>254</v>
      </c>
      <c r="R41" s="146" t="e">
        <f>H126/A137*100</f>
        <v>#DIV/0!</v>
      </c>
      <c r="S41" s="146" t="e">
        <f>I126/B137*100</f>
        <v>#DIV/0!</v>
      </c>
      <c r="T41" s="141" t="e">
        <f>J126/C137*100</f>
        <v>#DIV/0!</v>
      </c>
    </row>
    <row r="42" spans="1:20" ht="27.75" customHeight="1">
      <c r="A42" s="72" t="s">
        <v>226</v>
      </c>
      <c r="B42" s="75">
        <f>SUM(جمع!C23:C31)</f>
        <v>0</v>
      </c>
      <c r="C42" s="75">
        <f>SUM(جمع!F23:F31)</f>
        <v>0</v>
      </c>
      <c r="D42" s="81">
        <f t="shared" si="0"/>
        <v>0</v>
      </c>
      <c r="E42" s="77"/>
      <c r="F42" s="77"/>
      <c r="G42" s="77"/>
      <c r="H42" s="77"/>
      <c r="I42" s="77"/>
      <c r="J42" s="77"/>
      <c r="K42" s="76"/>
      <c r="L42" s="285" t="s">
        <v>235</v>
      </c>
      <c r="M42" s="286"/>
      <c r="N42" s="286"/>
      <c r="O42" s="286"/>
      <c r="P42" s="141" t="e">
        <f>D84/D105*1000</f>
        <v>#DIV/0!</v>
      </c>
      <c r="Q42" s="124" t="s">
        <v>255</v>
      </c>
      <c r="R42" s="146" t="e">
        <f>H127/A137*100</f>
        <v>#DIV/0!</v>
      </c>
      <c r="S42" s="146" t="e">
        <f>I127/B137*100</f>
        <v>#DIV/0!</v>
      </c>
      <c r="T42" s="141" t="e">
        <f>J127/C137*100</f>
        <v>#DIV/0!</v>
      </c>
    </row>
    <row r="43" spans="1:20" ht="27.75" customHeight="1">
      <c r="A43" s="72" t="s">
        <v>215</v>
      </c>
      <c r="B43" s="75">
        <f>جمع!D22</f>
        <v>0</v>
      </c>
      <c r="C43" s="75">
        <f>جمع!G22</f>
        <v>0</v>
      </c>
      <c r="D43" s="81">
        <f t="shared" si="0"/>
        <v>0</v>
      </c>
      <c r="E43" s="77"/>
      <c r="F43" s="77"/>
      <c r="G43" s="77"/>
      <c r="H43" s="77"/>
      <c r="I43" s="77"/>
      <c r="J43" s="77"/>
      <c r="K43" s="76"/>
      <c r="L43" s="285" t="s">
        <v>298</v>
      </c>
      <c r="M43" s="286"/>
      <c r="N43" s="286"/>
      <c r="O43" s="286"/>
      <c r="P43" s="141" t="e">
        <f>D85/D106*1000</f>
        <v>#DIV/0!</v>
      </c>
      <c r="Q43" s="124" t="s">
        <v>256</v>
      </c>
      <c r="R43" s="146" t="e">
        <f>H128/A137*100</f>
        <v>#DIV/0!</v>
      </c>
      <c r="S43" s="146" t="e">
        <f>I128/B137*100</f>
        <v>#DIV/0!</v>
      </c>
      <c r="T43" s="141" t="e">
        <f>J128/C137*100</f>
        <v>#DIV/0!</v>
      </c>
    </row>
    <row r="44" spans="1:20" ht="27.75" customHeight="1">
      <c r="A44" s="72" t="s">
        <v>216</v>
      </c>
      <c r="B44" s="75">
        <f>جمع!D23</f>
        <v>0</v>
      </c>
      <c r="C44" s="75">
        <f>جمع!G23</f>
        <v>0</v>
      </c>
      <c r="D44" s="81">
        <f t="shared" si="0"/>
        <v>0</v>
      </c>
      <c r="E44" s="77"/>
      <c r="F44" s="77"/>
      <c r="G44" s="77"/>
      <c r="H44" s="77"/>
      <c r="I44" s="77"/>
      <c r="J44" s="77"/>
      <c r="K44" s="76"/>
      <c r="L44" s="285" t="s">
        <v>236</v>
      </c>
      <c r="M44" s="286"/>
      <c r="N44" s="286"/>
      <c r="O44" s="286"/>
      <c r="P44" s="141" t="e">
        <f>D86/SUM(D107:D108)*1000</f>
        <v>#DIV/0!</v>
      </c>
      <c r="Q44" s="124" t="s">
        <v>257</v>
      </c>
      <c r="R44" s="146" t="e">
        <f>H129/A137*100</f>
        <v>#DIV/0!</v>
      </c>
      <c r="S44" s="146" t="e">
        <f>I129/B137*100</f>
        <v>#DIV/0!</v>
      </c>
      <c r="T44" s="141" t="e">
        <f>J129/C137*100</f>
        <v>#DIV/0!</v>
      </c>
    </row>
    <row r="45" spans="1:20" ht="27.75" customHeight="1">
      <c r="A45" s="72" t="s">
        <v>217</v>
      </c>
      <c r="B45" s="75">
        <f>جمع!D24</f>
        <v>0</v>
      </c>
      <c r="C45" s="75">
        <f>جمع!G24</f>
        <v>0</v>
      </c>
      <c r="D45" s="81">
        <f t="shared" si="0"/>
        <v>0</v>
      </c>
      <c r="E45" s="77"/>
      <c r="F45" s="77"/>
      <c r="G45" s="77"/>
      <c r="H45" s="77"/>
      <c r="I45" s="77"/>
      <c r="J45" s="77"/>
      <c r="K45" s="76"/>
      <c r="L45" s="285" t="s">
        <v>299</v>
      </c>
      <c r="M45" s="286"/>
      <c r="N45" s="286"/>
      <c r="O45" s="286"/>
      <c r="P45" s="141" t="e">
        <f t="shared" ref="P45:P58" si="3">D87/D109*1000</f>
        <v>#DIV/0!</v>
      </c>
      <c r="Q45" s="124" t="s">
        <v>258</v>
      </c>
      <c r="R45" s="146" t="e">
        <f>H130/A137*100</f>
        <v>#DIV/0!</v>
      </c>
      <c r="S45" s="146" t="e">
        <f>I130/B137*100</f>
        <v>#DIV/0!</v>
      </c>
      <c r="T45" s="141" t="e">
        <f>J130/C137*100</f>
        <v>#DIV/0!</v>
      </c>
    </row>
    <row r="46" spans="1:20" ht="27.75" customHeight="1">
      <c r="A46" s="72" t="s">
        <v>218</v>
      </c>
      <c r="B46" s="75">
        <f>جمع!D25</f>
        <v>0</v>
      </c>
      <c r="C46" s="75">
        <f>جمع!G25</f>
        <v>0</v>
      </c>
      <c r="D46" s="81">
        <f t="shared" si="0"/>
        <v>0</v>
      </c>
      <c r="E46" s="77"/>
      <c r="F46" s="77"/>
      <c r="G46" s="77"/>
      <c r="H46" s="77"/>
      <c r="I46" s="77"/>
      <c r="J46" s="77"/>
      <c r="K46" s="76"/>
      <c r="L46" s="285" t="s">
        <v>237</v>
      </c>
      <c r="M46" s="286"/>
      <c r="N46" s="286"/>
      <c r="O46" s="286"/>
      <c r="P46" s="141" t="e">
        <f t="shared" si="3"/>
        <v>#DIV/0!</v>
      </c>
      <c r="Q46" s="124" t="s">
        <v>259</v>
      </c>
      <c r="R46" s="146" t="e">
        <f>H131/A137*100</f>
        <v>#DIV/0!</v>
      </c>
      <c r="S46" s="146" t="e">
        <f>I131/B137*100</f>
        <v>#DIV/0!</v>
      </c>
      <c r="T46" s="141" t="e">
        <f>J131/C137*100</f>
        <v>#DIV/0!</v>
      </c>
    </row>
    <row r="47" spans="1:20" ht="27.75" customHeight="1">
      <c r="A47" s="72" t="s">
        <v>219</v>
      </c>
      <c r="B47" s="75">
        <f>جمع!D26</f>
        <v>0</v>
      </c>
      <c r="C47" s="75">
        <f>جمع!G26</f>
        <v>0</v>
      </c>
      <c r="D47" s="81">
        <f t="shared" si="0"/>
        <v>0</v>
      </c>
      <c r="E47" s="77"/>
      <c r="F47" s="77"/>
      <c r="G47" s="77"/>
      <c r="H47" s="77"/>
      <c r="I47" s="77"/>
      <c r="J47" s="77"/>
      <c r="K47" s="76"/>
      <c r="L47" s="285" t="s">
        <v>238</v>
      </c>
      <c r="M47" s="286"/>
      <c r="N47" s="286"/>
      <c r="O47" s="286"/>
      <c r="P47" s="141" t="e">
        <f t="shared" si="3"/>
        <v>#DIV/0!</v>
      </c>
      <c r="Q47" s="124" t="s">
        <v>260</v>
      </c>
      <c r="R47" s="146" t="e">
        <f>H132/A137*100</f>
        <v>#DIV/0!</v>
      </c>
      <c r="S47" s="146" t="e">
        <f>I132/B137*100</f>
        <v>#DIV/0!</v>
      </c>
      <c r="T47" s="141" t="e">
        <f>J132/C137*100</f>
        <v>#DIV/0!</v>
      </c>
    </row>
    <row r="48" spans="1:20" ht="27.75" customHeight="1">
      <c r="A48" s="72" t="s">
        <v>220</v>
      </c>
      <c r="B48" s="75">
        <f>جمع!D27</f>
        <v>0</v>
      </c>
      <c r="C48" s="75">
        <f>جمع!G27</f>
        <v>0</v>
      </c>
      <c r="D48" s="81">
        <f t="shared" si="0"/>
        <v>0</v>
      </c>
      <c r="E48" s="77"/>
      <c r="F48" s="77"/>
      <c r="G48" s="77"/>
      <c r="H48" s="77"/>
      <c r="I48" s="77"/>
      <c r="J48" s="77"/>
      <c r="K48" s="76"/>
      <c r="L48" s="285" t="s">
        <v>239</v>
      </c>
      <c r="M48" s="286"/>
      <c r="N48" s="286"/>
      <c r="O48" s="286"/>
      <c r="P48" s="141" t="e">
        <f t="shared" si="3"/>
        <v>#DIV/0!</v>
      </c>
      <c r="Q48" s="124" t="s">
        <v>261</v>
      </c>
      <c r="R48" s="146" t="e">
        <f>H133/A137*100</f>
        <v>#DIV/0!</v>
      </c>
      <c r="S48" s="146" t="e">
        <f>I133/B137*100</f>
        <v>#DIV/0!</v>
      </c>
      <c r="T48" s="141" t="e">
        <f>J133/C137*100</f>
        <v>#DIV/0!</v>
      </c>
    </row>
    <row r="49" spans="1:20" ht="27.75" customHeight="1" thickBot="1">
      <c r="A49" s="72" t="s">
        <v>221</v>
      </c>
      <c r="B49" s="75">
        <f>جمع!D28</f>
        <v>0</v>
      </c>
      <c r="C49" s="75">
        <f>جمع!G28</f>
        <v>0</v>
      </c>
      <c r="D49" s="81">
        <f t="shared" si="0"/>
        <v>0</v>
      </c>
      <c r="E49" s="77"/>
      <c r="F49" s="77"/>
      <c r="G49" s="77"/>
      <c r="H49" s="77"/>
      <c r="I49" s="77"/>
      <c r="J49" s="77"/>
      <c r="K49" s="76"/>
      <c r="L49" s="285" t="s">
        <v>240</v>
      </c>
      <c r="M49" s="286"/>
      <c r="N49" s="286"/>
      <c r="O49" s="286"/>
      <c r="P49" s="141" t="e">
        <f t="shared" si="3"/>
        <v>#DIV/0!</v>
      </c>
      <c r="Q49" s="125" t="s">
        <v>262</v>
      </c>
      <c r="R49" s="147" t="e">
        <f>H134/A137*100</f>
        <v>#DIV/0!</v>
      </c>
      <c r="S49" s="147" t="e">
        <f>I134/B137*100</f>
        <v>#DIV/0!</v>
      </c>
      <c r="T49" s="142" t="e">
        <f>J134/C137*100</f>
        <v>#DIV/0!</v>
      </c>
    </row>
    <row r="50" spans="1:20" ht="27.75" customHeight="1">
      <c r="A50" s="72" t="s">
        <v>222</v>
      </c>
      <c r="B50" s="75">
        <f>جمع!D29</f>
        <v>0</v>
      </c>
      <c r="C50" s="75">
        <f>جمع!G29</f>
        <v>0</v>
      </c>
      <c r="D50" s="81">
        <f t="shared" si="0"/>
        <v>0</v>
      </c>
      <c r="E50" s="77"/>
      <c r="F50" s="77"/>
      <c r="G50" s="77"/>
      <c r="H50" s="77"/>
      <c r="I50" s="77"/>
      <c r="J50" s="77"/>
      <c r="K50" s="76"/>
      <c r="L50" s="285" t="s">
        <v>241</v>
      </c>
      <c r="M50" s="286"/>
      <c r="N50" s="286"/>
      <c r="O50" s="286"/>
      <c r="P50" s="141" t="e">
        <f t="shared" si="3"/>
        <v>#DIV/0!</v>
      </c>
      <c r="Q50" s="83"/>
      <c r="R50" s="83"/>
    </row>
    <row r="51" spans="1:20" ht="27.75" customHeight="1">
      <c r="A51" s="72" t="s">
        <v>223</v>
      </c>
      <c r="B51" s="75">
        <f>جمع!D30</f>
        <v>0</v>
      </c>
      <c r="C51" s="75">
        <f>جمع!G30</f>
        <v>0</v>
      </c>
      <c r="D51" s="81">
        <f t="shared" si="0"/>
        <v>0</v>
      </c>
      <c r="E51" s="77"/>
      <c r="F51" s="77"/>
      <c r="G51" s="77"/>
      <c r="H51" s="77"/>
      <c r="I51" s="77"/>
      <c r="J51" s="77"/>
      <c r="K51" s="76"/>
      <c r="L51" s="285" t="s">
        <v>242</v>
      </c>
      <c r="M51" s="286"/>
      <c r="N51" s="286"/>
      <c r="O51" s="286"/>
      <c r="P51" s="141" t="e">
        <f t="shared" si="3"/>
        <v>#DIV/0!</v>
      </c>
      <c r="Q51" s="83"/>
      <c r="R51" s="83"/>
    </row>
    <row r="52" spans="1:20" ht="27.75" customHeight="1">
      <c r="A52" s="72" t="s">
        <v>224</v>
      </c>
      <c r="B52" s="75">
        <f>جمع!D31</f>
        <v>0</v>
      </c>
      <c r="C52" s="75">
        <f>جمع!G31</f>
        <v>0</v>
      </c>
      <c r="D52" s="81">
        <f t="shared" si="0"/>
        <v>0</v>
      </c>
      <c r="E52" s="77"/>
      <c r="F52" s="77"/>
      <c r="G52" s="77"/>
      <c r="H52" s="77"/>
      <c r="I52" s="77"/>
      <c r="J52" s="77"/>
      <c r="K52" s="76"/>
      <c r="L52" s="285" t="s">
        <v>243</v>
      </c>
      <c r="M52" s="286"/>
      <c r="N52" s="286"/>
      <c r="O52" s="286"/>
      <c r="P52" s="141" t="e">
        <f t="shared" si="3"/>
        <v>#DIV/0!</v>
      </c>
      <c r="Q52" s="83"/>
      <c r="R52" s="83"/>
    </row>
    <row r="53" spans="1:20" ht="27.75" customHeight="1">
      <c r="A53" s="72" t="s">
        <v>309</v>
      </c>
      <c r="B53" s="75">
        <f>SUM(جمع!D22:D31)</f>
        <v>0</v>
      </c>
      <c r="C53" s="75">
        <f>SUM(جمع!G22:G31)</f>
        <v>0</v>
      </c>
      <c r="D53" s="81">
        <f t="shared" si="0"/>
        <v>0</v>
      </c>
      <c r="E53" s="77"/>
      <c r="F53" s="77"/>
      <c r="G53" s="77"/>
      <c r="H53" s="77"/>
      <c r="I53" s="77"/>
      <c r="J53" s="77"/>
      <c r="K53" s="76"/>
      <c r="L53" s="285" t="s">
        <v>244</v>
      </c>
      <c r="M53" s="286"/>
      <c r="N53" s="286"/>
      <c r="O53" s="286"/>
      <c r="P53" s="141" t="e">
        <f t="shared" si="3"/>
        <v>#DIV/0!</v>
      </c>
      <c r="Q53" s="83"/>
      <c r="R53" s="83"/>
    </row>
    <row r="54" spans="1:20" ht="27.75" customHeight="1">
      <c r="A54" s="72" t="s">
        <v>310</v>
      </c>
      <c r="B54" s="75">
        <f>SUM(جمع!D23:D31)</f>
        <v>0</v>
      </c>
      <c r="C54" s="75">
        <f>SUM(جمع!G23:G31)</f>
        <v>0</v>
      </c>
      <c r="D54" s="81">
        <f t="shared" si="0"/>
        <v>0</v>
      </c>
      <c r="E54" s="77"/>
      <c r="F54" s="77"/>
      <c r="G54" s="77"/>
      <c r="H54" s="77"/>
      <c r="I54" s="77"/>
      <c r="J54" s="77"/>
      <c r="K54" s="76"/>
      <c r="L54" s="285" t="s">
        <v>245</v>
      </c>
      <c r="M54" s="286"/>
      <c r="N54" s="286"/>
      <c r="O54" s="286"/>
      <c r="P54" s="141" t="e">
        <f t="shared" si="3"/>
        <v>#DIV/0!</v>
      </c>
      <c r="Q54" s="83"/>
      <c r="R54" s="83"/>
    </row>
    <row r="55" spans="1:20" ht="27.75" customHeight="1">
      <c r="A55" s="72" t="s">
        <v>152</v>
      </c>
      <c r="B55" s="75">
        <f>جمع!AJ11</f>
        <v>0</v>
      </c>
      <c r="C55" s="75">
        <f>جمع!AJ12</f>
        <v>0</v>
      </c>
      <c r="D55" s="81">
        <f t="shared" si="0"/>
        <v>0</v>
      </c>
      <c r="E55" s="77"/>
      <c r="F55" s="77"/>
      <c r="G55" s="77"/>
      <c r="H55" s="77"/>
      <c r="I55" s="77"/>
      <c r="J55" s="77"/>
      <c r="K55" s="76"/>
      <c r="L55" s="285" t="s">
        <v>246</v>
      </c>
      <c r="M55" s="286"/>
      <c r="N55" s="286"/>
      <c r="O55" s="286"/>
      <c r="P55" s="141" t="e">
        <f t="shared" si="3"/>
        <v>#DIV/0!</v>
      </c>
      <c r="Q55" s="83"/>
      <c r="R55" s="83"/>
    </row>
    <row r="56" spans="1:20" ht="27.75" customHeight="1">
      <c r="A56" s="72" t="s">
        <v>266</v>
      </c>
      <c r="B56" s="75">
        <f>جمع!AM11</f>
        <v>0</v>
      </c>
      <c r="C56" s="75">
        <f>جمع!AM12</f>
        <v>0</v>
      </c>
      <c r="D56" s="81">
        <f t="shared" si="0"/>
        <v>0</v>
      </c>
      <c r="E56" s="77"/>
      <c r="F56" s="77"/>
      <c r="G56" s="77"/>
      <c r="H56" s="77"/>
      <c r="I56" s="77"/>
      <c r="J56" s="77"/>
      <c r="K56" s="76"/>
      <c r="L56" s="285" t="s">
        <v>247</v>
      </c>
      <c r="M56" s="286"/>
      <c r="N56" s="286"/>
      <c r="O56" s="286"/>
      <c r="P56" s="141" t="e">
        <f t="shared" si="3"/>
        <v>#DIV/0!</v>
      </c>
      <c r="Q56" s="83"/>
      <c r="R56" s="83"/>
    </row>
    <row r="57" spans="1:20" ht="27.75" customHeight="1">
      <c r="A57" s="72" t="s">
        <v>153</v>
      </c>
      <c r="B57" s="75">
        <f>SUM(جمع!F11:G11)</f>
        <v>0</v>
      </c>
      <c r="C57" s="75">
        <f>SUM(جمع!F12:G12)</f>
        <v>0</v>
      </c>
      <c r="D57" s="81">
        <f t="shared" si="0"/>
        <v>0</v>
      </c>
      <c r="E57" s="77"/>
      <c r="F57" s="77"/>
      <c r="G57" s="77"/>
      <c r="H57" s="77"/>
      <c r="I57" s="77"/>
      <c r="J57" s="77"/>
      <c r="K57" s="76"/>
      <c r="L57" s="285" t="s">
        <v>248</v>
      </c>
      <c r="M57" s="286"/>
      <c r="N57" s="286"/>
      <c r="O57" s="286"/>
      <c r="P57" s="141" t="e">
        <f t="shared" si="3"/>
        <v>#DIV/0!</v>
      </c>
      <c r="Q57" s="83"/>
      <c r="R57" s="83"/>
    </row>
    <row r="58" spans="1:20" ht="27.75" customHeight="1" thickBot="1">
      <c r="A58" s="72" t="s">
        <v>229</v>
      </c>
      <c r="B58" s="75">
        <f>SUM(جمع!J11:M11)</f>
        <v>0</v>
      </c>
      <c r="C58" s="75">
        <f>SUM(جمع!J12:M12)</f>
        <v>0</v>
      </c>
      <c r="D58" s="81">
        <f t="shared" si="0"/>
        <v>0</v>
      </c>
      <c r="E58" s="77"/>
      <c r="F58" s="77"/>
      <c r="G58" s="77"/>
      <c r="H58" s="77"/>
      <c r="I58" s="77"/>
      <c r="J58" s="77"/>
      <c r="K58" s="76"/>
      <c r="L58" s="307" t="s">
        <v>249</v>
      </c>
      <c r="M58" s="308"/>
      <c r="N58" s="308"/>
      <c r="O58" s="308"/>
      <c r="P58" s="142" t="e">
        <f t="shared" si="3"/>
        <v>#DIV/0!</v>
      </c>
      <c r="Q58" s="83"/>
      <c r="R58" s="83"/>
    </row>
    <row r="59" spans="1:20" ht="27.75" customHeight="1">
      <c r="A59" s="72" t="s">
        <v>154</v>
      </c>
      <c r="B59" s="75">
        <f>SUM(جمع!J11:K11)</f>
        <v>0</v>
      </c>
      <c r="C59" s="75">
        <f>SUM(جمع!J12:K12)</f>
        <v>0</v>
      </c>
      <c r="D59" s="81">
        <f t="shared" si="0"/>
        <v>0</v>
      </c>
      <c r="E59" s="77"/>
      <c r="F59" s="77"/>
      <c r="G59" s="77"/>
      <c r="H59" s="77"/>
      <c r="I59" s="77"/>
      <c r="J59" s="77"/>
      <c r="K59" s="76"/>
    </row>
    <row r="60" spans="1:20" ht="27.75" customHeight="1">
      <c r="A60" s="72" t="s">
        <v>155</v>
      </c>
      <c r="B60" s="75">
        <f>SUM(جمع!L11:M11)</f>
        <v>0</v>
      </c>
      <c r="C60" s="75">
        <f>SUM(جمع!L12:M12)</f>
        <v>0</v>
      </c>
      <c r="D60" s="81">
        <f t="shared" si="0"/>
        <v>0</v>
      </c>
      <c r="E60" s="77"/>
      <c r="F60" s="77"/>
      <c r="G60" s="77"/>
      <c r="H60" s="77"/>
      <c r="I60" s="77"/>
      <c r="J60" s="77"/>
      <c r="K60" s="76"/>
    </row>
    <row r="61" spans="1:20" ht="27.75" customHeight="1">
      <c r="A61" s="72" t="s">
        <v>156</v>
      </c>
      <c r="B61" s="75">
        <f>SUM(جمع!N11:O11)</f>
        <v>0</v>
      </c>
      <c r="C61" s="75">
        <f>SUM(جمع!N12:O12)</f>
        <v>0</v>
      </c>
      <c r="D61" s="81">
        <f t="shared" si="0"/>
        <v>0</v>
      </c>
      <c r="E61" s="77"/>
      <c r="F61" s="77"/>
      <c r="G61" s="77"/>
      <c r="H61" s="77"/>
      <c r="I61" s="77"/>
      <c r="J61" s="77"/>
      <c r="K61" s="76"/>
    </row>
    <row r="62" spans="1:20" ht="27.75" customHeight="1">
      <c r="A62" s="72" t="s">
        <v>157</v>
      </c>
      <c r="B62" s="75">
        <f>SUM(جمع!C44:C45)</f>
        <v>0</v>
      </c>
      <c r="C62" s="75">
        <f>SUM(جمع!C46:C47)</f>
        <v>0</v>
      </c>
      <c r="D62" s="81">
        <f t="shared" si="0"/>
        <v>0</v>
      </c>
      <c r="E62" s="77"/>
      <c r="F62" s="77"/>
      <c r="G62" s="77"/>
      <c r="H62" s="77"/>
      <c r="I62" s="77"/>
      <c r="J62" s="77"/>
      <c r="K62" s="76"/>
    </row>
    <row r="63" spans="1:20" ht="27.75" customHeight="1">
      <c r="A63" s="72" t="s">
        <v>158</v>
      </c>
      <c r="B63" s="75">
        <f>SUM(جمع!C44:D45)</f>
        <v>0</v>
      </c>
      <c r="C63" s="75">
        <f>SUM(جمع!C46:D47)</f>
        <v>0</v>
      </c>
      <c r="D63" s="81">
        <f t="shared" si="0"/>
        <v>0</v>
      </c>
      <c r="E63" s="77"/>
      <c r="F63" s="77"/>
      <c r="G63" s="77"/>
      <c r="H63" s="77"/>
      <c r="I63" s="77"/>
      <c r="J63" s="77"/>
      <c r="K63" s="77"/>
    </row>
    <row r="64" spans="1:20" ht="27.75" customHeight="1">
      <c r="A64" s="72" t="s">
        <v>159</v>
      </c>
      <c r="B64" s="75">
        <f>SUM(جمع!E44:E45)</f>
        <v>0</v>
      </c>
      <c r="C64" s="75">
        <f>SUM(جمع!E46:E47)</f>
        <v>0</v>
      </c>
      <c r="D64" s="81">
        <f t="shared" si="0"/>
        <v>0</v>
      </c>
      <c r="E64" s="77"/>
      <c r="F64" s="77"/>
      <c r="G64" s="77"/>
      <c r="H64" s="77"/>
      <c r="I64" s="77"/>
      <c r="J64" s="77"/>
      <c r="K64" s="77"/>
    </row>
    <row r="65" spans="1:12" ht="27.75" customHeight="1">
      <c r="A65" s="72" t="s">
        <v>160</v>
      </c>
      <c r="B65" s="75">
        <f>SUM(جمع!C44:E45)</f>
        <v>0</v>
      </c>
      <c r="C65" s="75">
        <f>SUM(جمع!C46:E47)</f>
        <v>0</v>
      </c>
      <c r="D65" s="81">
        <f t="shared" si="0"/>
        <v>0</v>
      </c>
      <c r="E65" s="77"/>
      <c r="F65" s="77"/>
      <c r="G65" s="77"/>
      <c r="H65" s="77"/>
      <c r="I65" s="77"/>
      <c r="J65" s="77"/>
      <c r="K65" s="77"/>
    </row>
    <row r="66" spans="1:12" ht="27.75" customHeight="1">
      <c r="A66" s="72" t="s">
        <v>161</v>
      </c>
      <c r="B66" s="75">
        <f>جمع!AT11</f>
        <v>0</v>
      </c>
      <c r="C66" s="75">
        <f>جمع!AT12</f>
        <v>0</v>
      </c>
      <c r="D66" s="81">
        <f t="shared" si="0"/>
        <v>0</v>
      </c>
      <c r="E66" s="77"/>
      <c r="F66" s="77"/>
      <c r="G66" s="77"/>
      <c r="H66" s="77"/>
      <c r="I66" s="77"/>
      <c r="J66" s="77"/>
      <c r="K66" s="77"/>
    </row>
    <row r="67" spans="1:12" ht="27.75" customHeight="1">
      <c r="A67" s="72" t="s">
        <v>162</v>
      </c>
      <c r="B67" s="75">
        <f>SUM(جمع!AI17:AQ21)</f>
        <v>0</v>
      </c>
      <c r="C67" s="75">
        <f>SUM(جمع!AI22:AQ26)</f>
        <v>0</v>
      </c>
      <c r="D67" s="81">
        <f t="shared" si="0"/>
        <v>0</v>
      </c>
      <c r="E67" s="77"/>
      <c r="F67" s="77"/>
      <c r="G67" s="77"/>
      <c r="H67" s="77"/>
      <c r="I67" s="77"/>
      <c r="J67" s="77"/>
      <c r="K67" s="77"/>
    </row>
    <row r="68" spans="1:12" ht="27.75" customHeight="1">
      <c r="A68" s="82" t="s">
        <v>227</v>
      </c>
      <c r="B68" s="75">
        <f>SUM(جمع!F11:I11)</f>
        <v>0</v>
      </c>
      <c r="C68" s="75">
        <f>SUM(جمع!F12:I12)</f>
        <v>0</v>
      </c>
      <c r="D68" s="81">
        <f t="shared" ref="D68:D81" si="4">C68+B68</f>
        <v>0</v>
      </c>
      <c r="E68" s="77"/>
      <c r="F68" s="77"/>
      <c r="G68" s="77"/>
      <c r="H68" s="77"/>
      <c r="I68" s="77"/>
      <c r="J68" s="77"/>
      <c r="K68" s="77"/>
    </row>
    <row r="69" spans="1:12">
      <c r="A69" s="82" t="s">
        <v>228</v>
      </c>
      <c r="B69" s="75">
        <f>SUM(جمع!AJ11:AM11)</f>
        <v>0</v>
      </c>
      <c r="C69" s="75">
        <f>SUM(جمع!AJ12:AM12)</f>
        <v>0</v>
      </c>
      <c r="D69" s="81">
        <f t="shared" si="4"/>
        <v>0</v>
      </c>
      <c r="E69" s="77"/>
      <c r="F69" s="77"/>
      <c r="G69" s="77"/>
      <c r="H69" s="77"/>
      <c r="I69" s="77"/>
      <c r="J69" s="77"/>
      <c r="K69" s="77"/>
    </row>
    <row r="70" spans="1:12">
      <c r="A70" s="82" t="s">
        <v>230</v>
      </c>
      <c r="B70" s="75">
        <f>SUM(جمع!H11:I11)</f>
        <v>0</v>
      </c>
      <c r="C70" s="75">
        <f>SUM(جمع!H12:I12)</f>
        <v>0</v>
      </c>
      <c r="D70" s="81">
        <f t="shared" si="4"/>
        <v>0</v>
      </c>
      <c r="E70" s="77"/>
      <c r="F70" s="77"/>
      <c r="G70" s="77"/>
      <c r="H70" s="77"/>
      <c r="I70" s="77"/>
      <c r="J70" s="77"/>
      <c r="K70" s="77"/>
    </row>
    <row r="71" spans="1:12">
      <c r="A71" s="82" t="s">
        <v>268</v>
      </c>
      <c r="B71">
        <f>SUM(جمع!AI17:AQ21)</f>
        <v>0</v>
      </c>
      <c r="C71">
        <f>SUM(جمع!AI22:AQ26)</f>
        <v>0</v>
      </c>
      <c r="D71" s="81">
        <f t="shared" si="4"/>
        <v>0</v>
      </c>
      <c r="E71" s="77"/>
      <c r="F71" s="77"/>
      <c r="G71" s="77"/>
      <c r="H71" s="77"/>
      <c r="I71" s="77"/>
      <c r="J71" s="77"/>
      <c r="K71" s="77"/>
      <c r="L71" s="77"/>
    </row>
    <row r="72" spans="1:12" ht="24.75" customHeight="1">
      <c r="A72" s="305" t="s">
        <v>275</v>
      </c>
      <c r="B72" s="305"/>
      <c r="C72" s="305"/>
      <c r="D72" s="306"/>
      <c r="E72" s="77"/>
      <c r="F72" s="77"/>
      <c r="G72" s="77"/>
      <c r="H72" s="77"/>
      <c r="I72" s="77"/>
      <c r="J72" s="77"/>
      <c r="K72" s="77"/>
      <c r="L72" s="77"/>
    </row>
    <row r="73" spans="1:12">
      <c r="A73" s="72" t="s">
        <v>207</v>
      </c>
      <c r="B73" s="75">
        <f>SUM(جمع!O30:O32)</f>
        <v>0</v>
      </c>
      <c r="C73" s="75">
        <f>SUM(جمع!O33:O35)</f>
        <v>0</v>
      </c>
      <c r="D73" s="81">
        <f t="shared" si="4"/>
        <v>0</v>
      </c>
      <c r="E73" s="77"/>
      <c r="F73" s="77"/>
      <c r="G73" s="77"/>
      <c r="H73" s="77"/>
      <c r="I73" s="77"/>
      <c r="J73" s="77"/>
      <c r="K73" s="77"/>
      <c r="L73" s="77"/>
    </row>
    <row r="74" spans="1:12">
      <c r="A74" s="72" t="s">
        <v>78</v>
      </c>
      <c r="B74" s="75">
        <f>SUM(جمع!P30:P32)</f>
        <v>0</v>
      </c>
      <c r="C74" s="75">
        <f>SUM(جمع!P33:P35)</f>
        <v>0</v>
      </c>
      <c r="D74" s="81">
        <f t="shared" si="4"/>
        <v>0</v>
      </c>
      <c r="E74" s="77"/>
      <c r="F74" s="77"/>
      <c r="G74" s="77"/>
      <c r="H74" s="77"/>
      <c r="I74" s="77"/>
      <c r="J74" s="77"/>
      <c r="K74" s="77"/>
      <c r="L74" s="77"/>
    </row>
    <row r="75" spans="1:12">
      <c r="A75" s="72" t="s">
        <v>208</v>
      </c>
      <c r="B75" s="75">
        <f>SUM(جمع!Q30:Q32)</f>
        <v>0</v>
      </c>
      <c r="C75" s="75">
        <f>SUM(جمع!Q33:Q35)</f>
        <v>0</v>
      </c>
      <c r="D75" s="81">
        <f t="shared" si="4"/>
        <v>0</v>
      </c>
      <c r="E75" s="77"/>
      <c r="F75" s="77"/>
      <c r="G75" s="77"/>
      <c r="H75" s="77"/>
      <c r="I75" s="77"/>
      <c r="J75" s="77"/>
      <c r="K75" s="77"/>
      <c r="L75" s="77"/>
    </row>
    <row r="76" spans="1:12">
      <c r="A76" s="72" t="s">
        <v>209</v>
      </c>
      <c r="B76" s="75">
        <f>SUM(جمع!R30:R32)</f>
        <v>0</v>
      </c>
      <c r="C76" s="75">
        <f>SUM(جمع!R33:R35)</f>
        <v>0</v>
      </c>
      <c r="D76" s="81">
        <f t="shared" si="4"/>
        <v>0</v>
      </c>
      <c r="E76" s="77"/>
      <c r="F76" s="77"/>
      <c r="G76" s="77"/>
      <c r="H76" s="77"/>
      <c r="I76" s="77"/>
      <c r="J76" s="77"/>
      <c r="K76" s="77"/>
      <c r="L76" s="77"/>
    </row>
    <row r="77" spans="1:12">
      <c r="A77" s="72" t="s">
        <v>210</v>
      </c>
      <c r="B77" s="75">
        <f>SUM(جمع!S30:S32)</f>
        <v>0</v>
      </c>
      <c r="C77" s="75">
        <f>SUM(جمع!S33:S35)</f>
        <v>0</v>
      </c>
      <c r="D77" s="81">
        <f t="shared" si="4"/>
        <v>0</v>
      </c>
      <c r="E77" s="77"/>
      <c r="F77" s="77"/>
      <c r="G77" s="77"/>
      <c r="H77" s="77"/>
      <c r="I77" s="77"/>
      <c r="J77" s="77"/>
      <c r="K77" s="77"/>
      <c r="L77" s="77"/>
    </row>
    <row r="78" spans="1:12">
      <c r="A78" s="72" t="s">
        <v>211</v>
      </c>
      <c r="B78" s="75">
        <f>SUM(جمع!T30:T32)</f>
        <v>0</v>
      </c>
      <c r="C78" s="75">
        <f>SUM(جمع!T33:T35)</f>
        <v>0</v>
      </c>
      <c r="D78" s="81">
        <f t="shared" si="4"/>
        <v>0</v>
      </c>
      <c r="E78" s="77"/>
      <c r="F78" s="77"/>
      <c r="G78" s="77"/>
      <c r="H78" s="77"/>
      <c r="I78" s="77"/>
      <c r="J78" s="77"/>
      <c r="K78" s="77"/>
      <c r="L78" s="77"/>
    </row>
    <row r="79" spans="1:12">
      <c r="A79" s="72" t="s">
        <v>212</v>
      </c>
      <c r="B79" s="75">
        <f>SUM(جمع!U30:U32)</f>
        <v>0</v>
      </c>
      <c r="C79" s="75">
        <f>SUM(جمع!U33:U35)</f>
        <v>0</v>
      </c>
      <c r="D79" s="81">
        <f t="shared" si="4"/>
        <v>0</v>
      </c>
      <c r="E79" s="77"/>
      <c r="F79" s="77"/>
      <c r="G79" s="77"/>
      <c r="H79" s="77"/>
      <c r="I79" s="77"/>
      <c r="J79" s="77"/>
      <c r="K79" s="77"/>
      <c r="L79" s="77"/>
    </row>
    <row r="80" spans="1:12">
      <c r="A80" s="72" t="s">
        <v>213</v>
      </c>
      <c r="B80" s="75">
        <f>SUM(جمع!V30:V32)</f>
        <v>0</v>
      </c>
      <c r="C80" s="75">
        <f>SUM(جمع!V33:V35)</f>
        <v>0</v>
      </c>
      <c r="D80" s="81">
        <f t="shared" si="4"/>
        <v>0</v>
      </c>
      <c r="E80" s="77"/>
      <c r="F80" s="77"/>
      <c r="G80" s="77"/>
      <c r="H80" s="77"/>
      <c r="I80" s="77"/>
      <c r="J80" s="77"/>
      <c r="K80" s="77"/>
      <c r="L80" s="77"/>
    </row>
    <row r="81" spans="1:12">
      <c r="A81" s="72" t="s">
        <v>214</v>
      </c>
      <c r="B81" s="75">
        <f>SUM(جمع!W30:W32)</f>
        <v>0</v>
      </c>
      <c r="C81" s="75">
        <f>SUM(جمع!W33:W35)</f>
        <v>0</v>
      </c>
      <c r="D81" s="81">
        <f t="shared" si="4"/>
        <v>0</v>
      </c>
      <c r="E81" s="77"/>
      <c r="F81" s="77"/>
      <c r="G81" s="77"/>
      <c r="H81" s="77"/>
      <c r="I81" s="77"/>
      <c r="J81" s="77"/>
      <c r="K81" s="77"/>
      <c r="L81" s="77"/>
    </row>
    <row r="82" spans="1:12">
      <c r="A82" s="303" t="s">
        <v>295</v>
      </c>
      <c r="B82" s="304"/>
      <c r="C82" s="304"/>
      <c r="D82" s="304"/>
      <c r="E82" s="77"/>
      <c r="F82" s="77"/>
      <c r="G82" s="77"/>
      <c r="H82" s="77"/>
      <c r="I82" s="77"/>
      <c r="J82" s="77"/>
      <c r="K82" s="77"/>
      <c r="L82" s="77"/>
    </row>
    <row r="83" spans="1:12">
      <c r="A83" s="72" t="s">
        <v>293</v>
      </c>
      <c r="B83">
        <f>جمع!E44+جمع!E45</f>
        <v>0</v>
      </c>
      <c r="C83">
        <f>جمع!E46+جمع!E47</f>
        <v>0</v>
      </c>
      <c r="D83" s="96">
        <f>C83+B83</f>
        <v>0</v>
      </c>
      <c r="E83" s="77"/>
      <c r="F83" s="77"/>
      <c r="G83" s="77"/>
      <c r="H83" s="77"/>
      <c r="I83" s="77"/>
      <c r="J83" s="77"/>
      <c r="K83" s="77"/>
      <c r="L83" s="77"/>
    </row>
    <row r="84" spans="1:12">
      <c r="A84" s="72" t="s">
        <v>276</v>
      </c>
      <c r="B84">
        <f>جمع!F44+جمع!F45+جمع!G44+جمع!G45</f>
        <v>0</v>
      </c>
      <c r="C84">
        <f>جمع!F46+جمع!G46+جمع!F47+جمع!G47</f>
        <v>0</v>
      </c>
      <c r="D84" s="96">
        <f t="shared" ref="D84:D100" si="5">C84+B84</f>
        <v>0</v>
      </c>
      <c r="E84" s="96"/>
      <c r="F84" s="96"/>
      <c r="G84" s="96"/>
      <c r="H84" s="96"/>
      <c r="I84" s="96"/>
      <c r="J84" s="96"/>
    </row>
    <row r="85" spans="1:12">
      <c r="A85" s="72" t="s">
        <v>277</v>
      </c>
      <c r="B85">
        <f>جمع!H44+جمع!H45</f>
        <v>0</v>
      </c>
      <c r="C85">
        <f>جمع!H46+جمع!H47</f>
        <v>0</v>
      </c>
      <c r="D85" s="96">
        <f t="shared" si="5"/>
        <v>0</v>
      </c>
      <c r="E85" s="96"/>
      <c r="F85" s="96"/>
      <c r="G85" s="96"/>
      <c r="H85" s="96"/>
      <c r="I85" s="96"/>
      <c r="J85" s="96"/>
    </row>
    <row r="86" spans="1:12">
      <c r="A86" s="72" t="s">
        <v>278</v>
      </c>
      <c r="B86">
        <f>جمع!I44+جمع!I45+جمع!J44+جمع!J45</f>
        <v>0</v>
      </c>
      <c r="C86">
        <f>جمع!I46+جمع!I47+جمع!J46+جمع!J47</f>
        <v>0</v>
      </c>
      <c r="D86" s="96">
        <f t="shared" si="5"/>
        <v>0</v>
      </c>
      <c r="E86" s="96"/>
      <c r="F86" s="96"/>
      <c r="G86" s="96"/>
      <c r="H86" s="96"/>
      <c r="I86" s="96"/>
      <c r="J86" s="96"/>
    </row>
    <row r="87" spans="1:12">
      <c r="A87" s="72" t="s">
        <v>279</v>
      </c>
      <c r="B87">
        <f>جمع!K44+جمع!K45</f>
        <v>0</v>
      </c>
      <c r="C87">
        <f>جمع!K46+جمع!K47</f>
        <v>0</v>
      </c>
      <c r="D87" s="96">
        <f t="shared" si="5"/>
        <v>0</v>
      </c>
      <c r="E87" s="96"/>
      <c r="F87" s="96"/>
      <c r="G87" s="96"/>
      <c r="H87" s="96"/>
      <c r="I87" s="96"/>
      <c r="J87" s="96"/>
    </row>
    <row r="88" spans="1:12">
      <c r="A88" s="72" t="s">
        <v>280</v>
      </c>
      <c r="B88">
        <f>جمع!L44+جمع!L45</f>
        <v>0</v>
      </c>
      <c r="C88">
        <f>جمع!L46+جمع!L47</f>
        <v>0</v>
      </c>
      <c r="D88" s="96">
        <f t="shared" si="5"/>
        <v>0</v>
      </c>
      <c r="E88" s="96"/>
      <c r="F88" s="96"/>
      <c r="G88" s="96"/>
      <c r="H88" s="96"/>
      <c r="I88" s="96"/>
      <c r="J88" s="96"/>
    </row>
    <row r="89" spans="1:12">
      <c r="A89" s="72" t="s">
        <v>282</v>
      </c>
      <c r="B89">
        <f>جمع!M44+جمع!M45</f>
        <v>0</v>
      </c>
      <c r="C89">
        <f>جمع!M46+جمع!M47</f>
        <v>0</v>
      </c>
      <c r="D89" s="96">
        <f t="shared" si="5"/>
        <v>0</v>
      </c>
      <c r="E89" s="96"/>
      <c r="F89" s="96"/>
      <c r="G89" s="96"/>
      <c r="H89" s="96"/>
      <c r="I89" s="96"/>
      <c r="J89" s="96"/>
    </row>
    <row r="90" spans="1:12">
      <c r="A90" s="72" t="s">
        <v>281</v>
      </c>
      <c r="B90">
        <f>جمع!N44+جمع!N45</f>
        <v>0</v>
      </c>
      <c r="C90">
        <f>جمع!N46+جمع!N47</f>
        <v>0</v>
      </c>
      <c r="D90" s="96">
        <f t="shared" si="5"/>
        <v>0</v>
      </c>
      <c r="E90" s="96"/>
      <c r="F90" s="96"/>
      <c r="G90" s="96"/>
      <c r="H90" s="96"/>
      <c r="I90" s="96"/>
      <c r="J90" s="96"/>
    </row>
    <row r="91" spans="1:12">
      <c r="A91" s="72" t="s">
        <v>284</v>
      </c>
      <c r="B91">
        <f>جمع!O44+جمع!O45</f>
        <v>0</v>
      </c>
      <c r="C91">
        <f>جمع!O46+جمع!O47</f>
        <v>0</v>
      </c>
      <c r="D91" s="96">
        <f t="shared" si="5"/>
        <v>0</v>
      </c>
      <c r="E91" s="96"/>
      <c r="F91" s="96"/>
      <c r="G91" s="96"/>
      <c r="H91" s="96"/>
      <c r="I91" s="96"/>
      <c r="J91" s="96"/>
    </row>
    <row r="92" spans="1:12">
      <c r="A92" s="72" t="s">
        <v>283</v>
      </c>
      <c r="B92">
        <f>جمع!P44+جمع!P45</f>
        <v>0</v>
      </c>
      <c r="C92">
        <f>جمع!P46+جمع!P47</f>
        <v>0</v>
      </c>
      <c r="D92" s="96">
        <f t="shared" si="5"/>
        <v>0</v>
      </c>
      <c r="E92" s="96"/>
      <c r="F92" s="96"/>
      <c r="G92" s="96"/>
      <c r="H92" s="96"/>
      <c r="I92" s="96"/>
      <c r="J92" s="96"/>
    </row>
    <row r="93" spans="1:12">
      <c r="A93" s="72" t="s">
        <v>292</v>
      </c>
      <c r="B93">
        <f>جمع!Q44+جمع!Q45</f>
        <v>0</v>
      </c>
      <c r="C93">
        <f>جمع!Q46+جمع!Q47</f>
        <v>0</v>
      </c>
      <c r="D93" s="96">
        <f t="shared" si="5"/>
        <v>0</v>
      </c>
      <c r="E93" s="96"/>
      <c r="F93" s="96"/>
      <c r="G93" s="96"/>
      <c r="H93" s="96"/>
      <c r="I93" s="96"/>
      <c r="J93" s="96"/>
    </row>
    <row r="94" spans="1:12">
      <c r="A94" s="72" t="s">
        <v>291</v>
      </c>
      <c r="B94">
        <f>جمع!R44+جمع!R45</f>
        <v>0</v>
      </c>
      <c r="C94">
        <f>جمع!R46+جمع!R47</f>
        <v>0</v>
      </c>
      <c r="D94" s="96">
        <f t="shared" si="5"/>
        <v>0</v>
      </c>
      <c r="E94" s="96"/>
      <c r="F94" s="96"/>
      <c r="G94" s="96"/>
      <c r="H94" s="96"/>
      <c r="I94" s="96"/>
      <c r="J94" s="96"/>
    </row>
    <row r="95" spans="1:12">
      <c r="A95" s="72" t="s">
        <v>290</v>
      </c>
      <c r="B95">
        <f>جمع!S44+جمع!S45</f>
        <v>0</v>
      </c>
      <c r="C95">
        <f>جمع!S46+جمع!S47</f>
        <v>0</v>
      </c>
      <c r="D95" s="96">
        <f t="shared" si="5"/>
        <v>0</v>
      </c>
      <c r="E95" s="96"/>
      <c r="F95" s="96"/>
      <c r="G95" s="96"/>
      <c r="H95" s="96"/>
      <c r="I95" s="96"/>
      <c r="J95" s="96"/>
    </row>
    <row r="96" spans="1:12">
      <c r="A96" s="72" t="s">
        <v>289</v>
      </c>
      <c r="B96">
        <f>جمع!T44+جمع!T45</f>
        <v>0</v>
      </c>
      <c r="C96">
        <f>جمع!T46+جمع!T47</f>
        <v>0</v>
      </c>
      <c r="D96" s="96">
        <f t="shared" si="5"/>
        <v>0</v>
      </c>
      <c r="E96" s="96"/>
      <c r="F96" s="96"/>
      <c r="G96" s="96"/>
      <c r="H96" s="96"/>
      <c r="I96" s="96"/>
      <c r="J96" s="96"/>
    </row>
    <row r="97" spans="1:12">
      <c r="A97" s="72" t="s">
        <v>288</v>
      </c>
      <c r="B97">
        <f>جمع!U44+جمع!U45</f>
        <v>0</v>
      </c>
      <c r="C97">
        <f>جمع!U46+جمع!U47</f>
        <v>0</v>
      </c>
      <c r="D97" s="96">
        <f t="shared" si="5"/>
        <v>0</v>
      </c>
      <c r="E97" s="96"/>
      <c r="F97" s="96"/>
      <c r="G97" s="96"/>
      <c r="H97" s="96"/>
      <c r="I97" s="96"/>
      <c r="J97" s="96"/>
    </row>
    <row r="98" spans="1:12">
      <c r="A98" s="72" t="s">
        <v>287</v>
      </c>
      <c r="B98">
        <f>جمع!V44+جمع!V45</f>
        <v>0</v>
      </c>
      <c r="C98">
        <f>جمع!V46+جمع!V47</f>
        <v>0</v>
      </c>
      <c r="D98" s="96">
        <f t="shared" si="5"/>
        <v>0</v>
      </c>
      <c r="E98" s="96"/>
      <c r="F98" s="96"/>
      <c r="G98" s="96"/>
      <c r="H98" s="96"/>
      <c r="I98" s="96"/>
      <c r="J98" s="96"/>
    </row>
    <row r="99" spans="1:12">
      <c r="A99" s="72" t="s">
        <v>286</v>
      </c>
      <c r="B99">
        <f>جمع!W44+جمع!W45</f>
        <v>0</v>
      </c>
      <c r="C99">
        <f>جمع!W46+جمع!W47</f>
        <v>0</v>
      </c>
      <c r="D99" s="96">
        <f t="shared" si="5"/>
        <v>0</v>
      </c>
      <c r="E99" s="96"/>
      <c r="F99" s="96"/>
      <c r="G99" s="96"/>
      <c r="H99" s="96"/>
      <c r="I99" s="96"/>
      <c r="J99" s="96"/>
    </row>
    <row r="100" spans="1:12">
      <c r="A100" s="72" t="s">
        <v>285</v>
      </c>
      <c r="B100">
        <f>جمع!X44+جمع!X45</f>
        <v>0</v>
      </c>
      <c r="C100">
        <f>جمع!X46+جمع!X47</f>
        <v>0</v>
      </c>
      <c r="D100" s="96">
        <f t="shared" si="5"/>
        <v>0</v>
      </c>
      <c r="E100" s="96"/>
      <c r="F100" s="96"/>
      <c r="G100" s="96"/>
      <c r="H100" s="96"/>
      <c r="I100" s="96"/>
      <c r="J100" s="96"/>
      <c r="K100" s="96"/>
      <c r="L100" s="96"/>
    </row>
    <row r="101" spans="1:12">
      <c r="A101" s="299" t="s">
        <v>294</v>
      </c>
      <c r="B101" s="299"/>
      <c r="C101" s="299"/>
      <c r="D101" s="299"/>
      <c r="E101" s="96"/>
      <c r="F101" s="96"/>
      <c r="G101" s="96"/>
      <c r="H101" s="96"/>
      <c r="I101" s="96"/>
      <c r="J101" s="96"/>
      <c r="K101" s="96"/>
      <c r="L101" s="96"/>
    </row>
    <row r="102" spans="1:12">
      <c r="A102" s="72" t="s">
        <v>41</v>
      </c>
      <c r="B102">
        <f>SUM(جمع!B17:C17)</f>
        <v>0</v>
      </c>
      <c r="C102">
        <f>SUM(جمع!E17:F17)</f>
        <v>0</v>
      </c>
      <c r="D102" s="96">
        <f>C102+B102</f>
        <v>0</v>
      </c>
      <c r="E102" s="96"/>
      <c r="F102" s="96"/>
      <c r="G102" s="96"/>
      <c r="H102" s="96"/>
      <c r="I102" s="96"/>
      <c r="J102" s="96"/>
      <c r="K102" s="96"/>
      <c r="L102" s="96"/>
    </row>
    <row r="103" spans="1:12">
      <c r="A103" s="72" t="s">
        <v>42</v>
      </c>
      <c r="B103">
        <f>SUM(جمع!B18:C18)</f>
        <v>0</v>
      </c>
      <c r="C103">
        <f>SUM(جمع!E18:F18)</f>
        <v>0</v>
      </c>
      <c r="D103" s="96">
        <f t="shared" ref="D103:D122" si="6">C103+B103</f>
        <v>0</v>
      </c>
      <c r="E103" s="96"/>
      <c r="F103" s="96"/>
      <c r="G103" s="96"/>
      <c r="H103" s="96"/>
      <c r="I103" s="96"/>
      <c r="J103" s="96"/>
    </row>
    <row r="104" spans="1:12">
      <c r="A104" s="72" t="s">
        <v>43</v>
      </c>
      <c r="B104">
        <f>SUM(جمع!B19:C19)</f>
        <v>0</v>
      </c>
      <c r="C104">
        <f>SUM(جمع!E19:F19)</f>
        <v>0</v>
      </c>
      <c r="D104" s="96">
        <f t="shared" si="6"/>
        <v>0</v>
      </c>
      <c r="E104" s="96"/>
      <c r="F104" s="96"/>
      <c r="G104" s="96"/>
      <c r="H104" s="96"/>
      <c r="I104" s="96"/>
      <c r="J104" s="96"/>
    </row>
    <row r="105" spans="1:12">
      <c r="A105" s="72" t="s">
        <v>296</v>
      </c>
      <c r="B105">
        <f>SUM(جمع!B20:C21)</f>
        <v>0</v>
      </c>
      <c r="C105">
        <f>SUM(جمع!E20:F21)</f>
        <v>0</v>
      </c>
      <c r="D105" s="96">
        <f t="shared" si="6"/>
        <v>0</v>
      </c>
      <c r="E105" s="96"/>
      <c r="F105" s="96"/>
      <c r="G105" s="96"/>
      <c r="H105" s="96"/>
      <c r="I105" s="96"/>
      <c r="J105" s="96"/>
    </row>
    <row r="106" spans="1:12">
      <c r="A106" s="72" t="s">
        <v>9</v>
      </c>
      <c r="B106">
        <f>SUM(جمع!B22:C22)</f>
        <v>0</v>
      </c>
      <c r="C106">
        <f>SUM(جمع!E22:F22)</f>
        <v>0</v>
      </c>
      <c r="D106" s="96">
        <f t="shared" si="6"/>
        <v>0</v>
      </c>
      <c r="E106" s="96"/>
      <c r="F106" s="96"/>
      <c r="G106" s="96"/>
      <c r="H106" s="96"/>
      <c r="I106" s="96"/>
      <c r="J106" s="96"/>
    </row>
    <row r="107" spans="1:12">
      <c r="A107" s="72" t="s">
        <v>46</v>
      </c>
      <c r="B107">
        <f>SUM(جمع!B23:C23)</f>
        <v>0</v>
      </c>
      <c r="C107">
        <f>SUM(جمع!E23:F23)</f>
        <v>0</v>
      </c>
      <c r="D107" s="96">
        <f t="shared" si="6"/>
        <v>0</v>
      </c>
      <c r="E107" s="96"/>
      <c r="F107" s="96"/>
      <c r="G107" s="96"/>
      <c r="H107" s="96"/>
      <c r="I107" s="96"/>
      <c r="J107" s="96"/>
    </row>
    <row r="108" spans="1:12">
      <c r="A108" s="72" t="s">
        <v>47</v>
      </c>
      <c r="B108">
        <f>SUM(جمع!B24:C24)</f>
        <v>0</v>
      </c>
      <c r="C108">
        <f>SUM(جمع!E24:F24)</f>
        <v>0</v>
      </c>
      <c r="D108" s="96">
        <f t="shared" si="6"/>
        <v>0</v>
      </c>
      <c r="E108" s="96"/>
      <c r="F108" s="96"/>
      <c r="G108" s="96"/>
      <c r="H108" s="96"/>
      <c r="I108" s="96"/>
      <c r="J108" s="96"/>
    </row>
    <row r="109" spans="1:12">
      <c r="A109" s="72" t="s">
        <v>11</v>
      </c>
      <c r="B109">
        <f>SUM(جمع!B25:C25)</f>
        <v>0</v>
      </c>
      <c r="C109">
        <f>SUM(جمع!E25:F25)</f>
        <v>0</v>
      </c>
      <c r="D109" s="96">
        <f t="shared" si="6"/>
        <v>0</v>
      </c>
      <c r="E109" s="96"/>
      <c r="F109" s="96"/>
      <c r="G109" s="96"/>
      <c r="H109" s="96"/>
      <c r="I109" s="96"/>
      <c r="J109" s="96"/>
    </row>
    <row r="110" spans="1:12">
      <c r="A110" s="72" t="s">
        <v>12</v>
      </c>
      <c r="B110">
        <f>SUM(جمع!B26:C26)</f>
        <v>0</v>
      </c>
      <c r="C110">
        <f>SUM(جمع!E26:F26)</f>
        <v>0</v>
      </c>
      <c r="D110" s="96">
        <f t="shared" si="6"/>
        <v>0</v>
      </c>
      <c r="E110" s="96"/>
      <c r="F110" s="96"/>
      <c r="G110" s="96"/>
      <c r="H110" s="96"/>
      <c r="I110" s="96"/>
      <c r="J110" s="96"/>
    </row>
    <row r="111" spans="1:12">
      <c r="A111" s="72" t="s">
        <v>13</v>
      </c>
      <c r="B111">
        <f>SUM(جمع!B27:C27)</f>
        <v>0</v>
      </c>
      <c r="C111">
        <f>SUM(جمع!E27:F27)</f>
        <v>0</v>
      </c>
      <c r="D111" s="96">
        <f t="shared" si="6"/>
        <v>0</v>
      </c>
      <c r="E111" s="96"/>
      <c r="F111" s="96"/>
      <c r="G111" s="96"/>
      <c r="H111" s="96"/>
      <c r="I111" s="96"/>
      <c r="J111" s="96"/>
    </row>
    <row r="112" spans="1:12">
      <c r="A112" s="72" t="s">
        <v>14</v>
      </c>
      <c r="B112">
        <f>SUM(جمع!B28:C28)</f>
        <v>0</v>
      </c>
      <c r="C112">
        <f>SUM(جمع!E28:F28)</f>
        <v>0</v>
      </c>
      <c r="D112" s="96">
        <f t="shared" si="6"/>
        <v>0</v>
      </c>
      <c r="E112" s="96"/>
      <c r="F112" s="96"/>
      <c r="G112" s="96"/>
      <c r="H112" s="96"/>
      <c r="I112" s="96"/>
      <c r="J112" s="96"/>
    </row>
    <row r="113" spans="1:10">
      <c r="A113" s="72" t="s">
        <v>15</v>
      </c>
      <c r="B113">
        <f>SUM(جمع!B29:C29)</f>
        <v>0</v>
      </c>
      <c r="C113">
        <f>SUM(جمع!E29:F29)</f>
        <v>0</v>
      </c>
      <c r="D113" s="96">
        <f t="shared" si="6"/>
        <v>0</v>
      </c>
      <c r="E113" s="96"/>
      <c r="F113" s="96"/>
      <c r="G113" s="96"/>
      <c r="H113" s="96"/>
      <c r="I113" s="96"/>
      <c r="J113" s="96"/>
    </row>
    <row r="114" spans="1:10">
      <c r="A114" s="72" t="s">
        <v>16</v>
      </c>
      <c r="B114">
        <f>SUM(جمع!B30:C30)</f>
        <v>0</v>
      </c>
      <c r="C114">
        <f>SUM(جمع!E30:F30)</f>
        <v>0</v>
      </c>
      <c r="D114" s="96">
        <f t="shared" si="6"/>
        <v>0</v>
      </c>
      <c r="E114" s="96"/>
      <c r="F114" s="96"/>
      <c r="G114" s="96"/>
      <c r="H114" s="96"/>
      <c r="I114" s="96"/>
      <c r="J114" s="96"/>
    </row>
    <row r="115" spans="1:10">
      <c r="A115" s="72" t="s">
        <v>48</v>
      </c>
      <c r="B115">
        <f>SUM(جمع!B31:C31)</f>
        <v>0</v>
      </c>
      <c r="C115">
        <f>SUM(جمع!E31:F31)</f>
        <v>0</v>
      </c>
      <c r="D115" s="96">
        <f t="shared" si="6"/>
        <v>0</v>
      </c>
      <c r="E115" s="96"/>
      <c r="F115" s="96"/>
      <c r="G115" s="96"/>
      <c r="H115" s="96"/>
      <c r="I115" s="96"/>
      <c r="J115" s="96"/>
    </row>
    <row r="116" spans="1:10">
      <c r="A116" s="72" t="s">
        <v>49</v>
      </c>
      <c r="B116">
        <f>SUM(جمع!B32:C32)</f>
        <v>0</v>
      </c>
      <c r="C116">
        <f>SUM(جمع!E32:F32)</f>
        <v>0</v>
      </c>
      <c r="D116" s="96">
        <f t="shared" si="6"/>
        <v>0</v>
      </c>
      <c r="E116" s="96"/>
      <c r="F116" s="96"/>
      <c r="G116" s="96"/>
      <c r="H116" s="96"/>
      <c r="I116" s="96"/>
      <c r="J116" s="96"/>
    </row>
    <row r="117" spans="1:10">
      <c r="A117" s="72" t="s">
        <v>50</v>
      </c>
      <c r="B117">
        <f>SUM(جمع!B33:C33)</f>
        <v>0</v>
      </c>
      <c r="C117">
        <f>SUM(جمع!E33:F33)</f>
        <v>0</v>
      </c>
      <c r="D117" s="96">
        <f t="shared" si="6"/>
        <v>0</v>
      </c>
      <c r="E117" s="96"/>
      <c r="F117" s="96"/>
      <c r="G117" s="96"/>
      <c r="H117" s="96"/>
      <c r="I117" s="96"/>
      <c r="J117" s="96"/>
    </row>
    <row r="118" spans="1:10">
      <c r="A118" s="72" t="s">
        <v>51</v>
      </c>
      <c r="B118">
        <f>SUM(جمع!B34:C34)</f>
        <v>0</v>
      </c>
      <c r="C118">
        <f>SUM(جمع!E34:F34)</f>
        <v>0</v>
      </c>
      <c r="D118" s="96">
        <f t="shared" si="6"/>
        <v>0</v>
      </c>
      <c r="E118" s="96"/>
      <c r="F118" s="96"/>
      <c r="G118" s="96"/>
      <c r="H118" s="96"/>
      <c r="I118" s="96"/>
      <c r="J118" s="96"/>
    </row>
    <row r="119" spans="1:10">
      <c r="A119" s="72" t="s">
        <v>52</v>
      </c>
      <c r="B119">
        <f>SUM(جمع!B35:C35)</f>
        <v>0</v>
      </c>
      <c r="C119">
        <f>SUM(جمع!E35:F35)</f>
        <v>0</v>
      </c>
      <c r="D119" s="96">
        <f t="shared" si="6"/>
        <v>0</v>
      </c>
      <c r="E119" s="96"/>
      <c r="F119" s="96"/>
      <c r="G119" s="96"/>
      <c r="H119" s="96"/>
      <c r="I119" s="96"/>
      <c r="J119" s="96"/>
    </row>
    <row r="120" spans="1:10">
      <c r="A120" s="72" t="s">
        <v>53</v>
      </c>
      <c r="B120">
        <f>SUM(جمع!B36:C36)</f>
        <v>0</v>
      </c>
      <c r="C120">
        <f>SUM(جمع!E36:F36)</f>
        <v>0</v>
      </c>
      <c r="D120" s="96">
        <f t="shared" si="6"/>
        <v>0</v>
      </c>
      <c r="E120" s="96"/>
      <c r="F120" s="96"/>
      <c r="G120" s="96"/>
      <c r="H120" s="96"/>
      <c r="I120" s="96"/>
      <c r="J120" s="96"/>
    </row>
    <row r="121" spans="1:10">
      <c r="A121" s="72" t="s">
        <v>54</v>
      </c>
      <c r="B121">
        <f>SUM(جمع!B37:C37)</f>
        <v>0</v>
      </c>
      <c r="C121">
        <f>SUM(جمع!E37:F37)</f>
        <v>0</v>
      </c>
      <c r="D121" s="96">
        <f t="shared" si="6"/>
        <v>0</v>
      </c>
      <c r="E121" s="96"/>
      <c r="F121" s="96"/>
      <c r="G121" s="96"/>
      <c r="H121" s="96"/>
      <c r="I121" s="96"/>
      <c r="J121" s="96"/>
    </row>
    <row r="122" spans="1:10">
      <c r="A122" s="72" t="s">
        <v>98</v>
      </c>
      <c r="B122">
        <f>SUM(جمع!B38:C38)</f>
        <v>0</v>
      </c>
      <c r="C122">
        <f>SUM(جمع!E38:F38)</f>
        <v>0</v>
      </c>
      <c r="D122" s="96">
        <f t="shared" si="6"/>
        <v>0</v>
      </c>
      <c r="E122" s="96"/>
      <c r="F122" s="96"/>
      <c r="G122" s="96"/>
      <c r="H122" s="96"/>
      <c r="I122" s="96"/>
      <c r="J122" s="96"/>
    </row>
    <row r="123" spans="1:10" ht="15.75" customHeight="1" thickBot="1">
      <c r="A123" s="296" t="s">
        <v>301</v>
      </c>
      <c r="B123" s="296"/>
      <c r="C123" s="296"/>
      <c r="D123" s="296"/>
      <c r="E123" s="296"/>
      <c r="F123" s="296"/>
      <c r="G123" s="296"/>
      <c r="H123" s="296"/>
      <c r="I123" s="296"/>
      <c r="J123" s="296"/>
    </row>
    <row r="124" spans="1:10">
      <c r="A124" s="78"/>
      <c r="B124" s="293" t="s">
        <v>100</v>
      </c>
      <c r="C124" s="294"/>
      <c r="D124" s="300"/>
      <c r="E124" s="293" t="s">
        <v>115</v>
      </c>
      <c r="F124" s="294"/>
      <c r="G124" s="300"/>
      <c r="H124" s="293" t="s">
        <v>37</v>
      </c>
      <c r="I124" s="294"/>
      <c r="J124" s="295"/>
    </row>
    <row r="125" spans="1:10" ht="17.25">
      <c r="A125" s="72"/>
      <c r="B125" s="112" t="s">
        <v>251</v>
      </c>
      <c r="C125" s="112" t="s">
        <v>252</v>
      </c>
      <c r="D125" s="112" t="s">
        <v>253</v>
      </c>
      <c r="E125" s="112" t="s">
        <v>251</v>
      </c>
      <c r="F125" s="112" t="s">
        <v>252</v>
      </c>
      <c r="G125" s="112" t="s">
        <v>253</v>
      </c>
      <c r="H125" s="112" t="s">
        <v>251</v>
      </c>
      <c r="I125" s="112" t="s">
        <v>252</v>
      </c>
      <c r="J125" s="113" t="s">
        <v>253</v>
      </c>
    </row>
    <row r="126" spans="1:10">
      <c r="A126" s="72" t="s">
        <v>207</v>
      </c>
      <c r="B126" s="75">
        <f>جمع!O30+جمع!O31+جمع!O32</f>
        <v>0</v>
      </c>
      <c r="C126" s="75">
        <f>SUM(جمع!O30:O31)</f>
        <v>0</v>
      </c>
      <c r="D126" s="75">
        <f>جمع!O30</f>
        <v>0</v>
      </c>
      <c r="E126" s="114">
        <f>SUM(جمع!O33:O35)</f>
        <v>0</v>
      </c>
      <c r="F126" s="114">
        <f>SUM(جمع!O33:O34)</f>
        <v>0</v>
      </c>
      <c r="G126" s="75">
        <f>جمع!O33</f>
        <v>0</v>
      </c>
      <c r="H126" s="114">
        <f>E126+B126</f>
        <v>0</v>
      </c>
      <c r="I126" s="114">
        <f>F126+C126</f>
        <v>0</v>
      </c>
      <c r="J126" s="115">
        <f>G126+D126</f>
        <v>0</v>
      </c>
    </row>
    <row r="127" spans="1:10">
      <c r="A127" s="72" t="s">
        <v>78</v>
      </c>
      <c r="B127" s="75">
        <f>SUM(جمع!P30:P32)</f>
        <v>0</v>
      </c>
      <c r="C127" s="75">
        <f>SUM(جمع!P30:P31)</f>
        <v>0</v>
      </c>
      <c r="D127" s="75">
        <f>جمع!P30</f>
        <v>0</v>
      </c>
      <c r="E127" s="114">
        <f>SUM(جمع!P33:P35)</f>
        <v>0</v>
      </c>
      <c r="F127" s="114">
        <f>SUM(جمع!P33:P34)</f>
        <v>0</v>
      </c>
      <c r="G127" s="75">
        <f>جمع!P33</f>
        <v>0</v>
      </c>
      <c r="H127" s="114">
        <f t="shared" ref="H127:H134" si="7">E127+B127</f>
        <v>0</v>
      </c>
      <c r="I127" s="114">
        <f t="shared" ref="I127:I134" si="8">F127+C127</f>
        <v>0</v>
      </c>
      <c r="J127" s="115">
        <f t="shared" ref="J127:J134" si="9">G127+D127</f>
        <v>0</v>
      </c>
    </row>
    <row r="128" spans="1:10">
      <c r="A128" s="72" t="s">
        <v>208</v>
      </c>
      <c r="B128" s="75">
        <f>SUM(جمع!Q30:Q32)</f>
        <v>0</v>
      </c>
      <c r="C128" s="75">
        <f>SUM(جمع!Q30:Q31)</f>
        <v>0</v>
      </c>
      <c r="D128" s="75">
        <f>جمع!Q30</f>
        <v>0</v>
      </c>
      <c r="E128" s="114">
        <f>SUM(جمع!Q33:Q35)</f>
        <v>0</v>
      </c>
      <c r="F128" s="114">
        <f>SUM(جمع!Q33:Q34)</f>
        <v>0</v>
      </c>
      <c r="G128" s="75">
        <f>جمع!Q33</f>
        <v>0</v>
      </c>
      <c r="H128" s="114">
        <f t="shared" si="7"/>
        <v>0</v>
      </c>
      <c r="I128" s="114">
        <f t="shared" si="8"/>
        <v>0</v>
      </c>
      <c r="J128" s="115">
        <f t="shared" si="9"/>
        <v>0</v>
      </c>
    </row>
    <row r="129" spans="1:10">
      <c r="A129" s="72" t="s">
        <v>209</v>
      </c>
      <c r="B129" s="75">
        <f>SUM(جمع!R30:R32)</f>
        <v>0</v>
      </c>
      <c r="C129" s="75">
        <f>SUM(جمع!R30:R31)</f>
        <v>0</v>
      </c>
      <c r="D129" s="75">
        <f>جمع!R30</f>
        <v>0</v>
      </c>
      <c r="E129" s="114">
        <f>SUM(جمع!R33)</f>
        <v>0</v>
      </c>
      <c r="F129" s="114">
        <f>جمع!R33</f>
        <v>0</v>
      </c>
      <c r="G129" s="75">
        <f>جمع!R33</f>
        <v>0</v>
      </c>
      <c r="H129" s="114">
        <f t="shared" si="7"/>
        <v>0</v>
      </c>
      <c r="I129" s="114">
        <f t="shared" si="8"/>
        <v>0</v>
      </c>
      <c r="J129" s="115">
        <f t="shared" si="9"/>
        <v>0</v>
      </c>
    </row>
    <row r="130" spans="1:10">
      <c r="A130" s="72" t="s">
        <v>210</v>
      </c>
      <c r="B130" s="75">
        <f>SUM(جمع!S30:S32)</f>
        <v>0</v>
      </c>
      <c r="C130" s="75">
        <f>SUM(جمع!S30:S31)</f>
        <v>0</v>
      </c>
      <c r="D130" s="75">
        <f>جمع!S30</f>
        <v>0</v>
      </c>
      <c r="E130" s="114">
        <f>جمع!S33</f>
        <v>0</v>
      </c>
      <c r="F130" s="114">
        <f>جمع!S33</f>
        <v>0</v>
      </c>
      <c r="G130" s="75">
        <f>جمع!S33</f>
        <v>0</v>
      </c>
      <c r="H130" s="114">
        <f t="shared" si="7"/>
        <v>0</v>
      </c>
      <c r="I130" s="114">
        <f t="shared" si="8"/>
        <v>0</v>
      </c>
      <c r="J130" s="115">
        <f t="shared" si="9"/>
        <v>0</v>
      </c>
    </row>
    <row r="131" spans="1:10">
      <c r="A131" s="72" t="s">
        <v>211</v>
      </c>
      <c r="B131" s="75">
        <f>SUM(جمع!T30:T32)</f>
        <v>0</v>
      </c>
      <c r="C131" s="75">
        <f>SUM(جمع!T30:T31)</f>
        <v>0</v>
      </c>
      <c r="D131" s="75">
        <f>جمع!T30</f>
        <v>0</v>
      </c>
      <c r="E131" s="114">
        <f>SUM(جمع!T33:T35)</f>
        <v>0</v>
      </c>
      <c r="F131" s="114">
        <f>SUM(جمع!T33:T34)</f>
        <v>0</v>
      </c>
      <c r="G131" s="75">
        <f>جمع!T33</f>
        <v>0</v>
      </c>
      <c r="H131" s="114">
        <f t="shared" si="7"/>
        <v>0</v>
      </c>
      <c r="I131" s="114">
        <f t="shared" si="8"/>
        <v>0</v>
      </c>
      <c r="J131" s="115">
        <f t="shared" si="9"/>
        <v>0</v>
      </c>
    </row>
    <row r="132" spans="1:10">
      <c r="A132" s="72" t="s">
        <v>212</v>
      </c>
      <c r="B132" s="75">
        <f>SUM(جمع!U30:U32)</f>
        <v>0</v>
      </c>
      <c r="C132" s="75">
        <f>SUM(جمع!U30:U31)</f>
        <v>0</v>
      </c>
      <c r="D132" s="75">
        <f>جمع!U30</f>
        <v>0</v>
      </c>
      <c r="E132" s="114">
        <f>جمع!U33</f>
        <v>0</v>
      </c>
      <c r="F132" s="114">
        <f>جمع!V33+جمع!V34</f>
        <v>0</v>
      </c>
      <c r="G132" s="75">
        <f>جمع!U33</f>
        <v>0</v>
      </c>
      <c r="H132" s="114">
        <f t="shared" si="7"/>
        <v>0</v>
      </c>
      <c r="I132" s="114">
        <f t="shared" si="8"/>
        <v>0</v>
      </c>
      <c r="J132" s="115">
        <f t="shared" si="9"/>
        <v>0</v>
      </c>
    </row>
    <row r="133" spans="1:10">
      <c r="A133" s="72" t="s">
        <v>213</v>
      </c>
      <c r="B133" s="75">
        <f>SUM(جمع!V30:V32)</f>
        <v>0</v>
      </c>
      <c r="C133" s="75">
        <f>SUM(جمع!V30:V31)</f>
        <v>0</v>
      </c>
      <c r="D133" s="75">
        <f>جمع!V30</f>
        <v>0</v>
      </c>
      <c r="E133" s="114">
        <f>SUM(جمع!V33:V35)</f>
        <v>0</v>
      </c>
      <c r="F133" s="114">
        <f>SUM(جمع!V33:V34)</f>
        <v>0</v>
      </c>
      <c r="G133" s="75">
        <f>جمع!V33</f>
        <v>0</v>
      </c>
      <c r="H133" s="114">
        <f t="shared" si="7"/>
        <v>0</v>
      </c>
      <c r="I133" s="114">
        <f t="shared" si="8"/>
        <v>0</v>
      </c>
      <c r="J133" s="115">
        <f t="shared" si="9"/>
        <v>0</v>
      </c>
    </row>
    <row r="134" spans="1:10" ht="15.75" thickBot="1">
      <c r="A134" s="105" t="s">
        <v>214</v>
      </c>
      <c r="B134" s="106">
        <f>SUM(جمع!W30:W32)</f>
        <v>0</v>
      </c>
      <c r="C134" s="106">
        <f>SUM(جمع!W30:W31)</f>
        <v>0</v>
      </c>
      <c r="D134" s="106">
        <f>جمع!W30</f>
        <v>0</v>
      </c>
      <c r="E134" s="116">
        <f>SUM(جمع!W33:W35)</f>
        <v>0</v>
      </c>
      <c r="F134" s="116">
        <f>SUM(جمع!W33:W34)</f>
        <v>0</v>
      </c>
      <c r="G134" s="106">
        <f>جمع!W33</f>
        <v>0</v>
      </c>
      <c r="H134" s="116">
        <f t="shared" si="7"/>
        <v>0</v>
      </c>
      <c r="I134" s="116">
        <f t="shared" si="8"/>
        <v>0</v>
      </c>
      <c r="J134" s="117">
        <f t="shared" si="9"/>
        <v>0</v>
      </c>
    </row>
    <row r="135" spans="1:10">
      <c r="A135" s="297" t="s">
        <v>306</v>
      </c>
      <c r="B135" s="298"/>
      <c r="C135" s="298"/>
    </row>
    <row r="136" spans="1:10" ht="17.25">
      <c r="A136" s="112" t="s">
        <v>251</v>
      </c>
      <c r="B136" s="112" t="s">
        <v>252</v>
      </c>
      <c r="C136" s="113" t="s">
        <v>253</v>
      </c>
    </row>
    <row r="137" spans="1:10">
      <c r="A137" s="75">
        <f>SUM(جمع!C48:E49)</f>
        <v>0</v>
      </c>
      <c r="B137" s="75">
        <f>SUM(جمع!C48:D49)</f>
        <v>0</v>
      </c>
      <c r="C137" s="75">
        <f>SUM(جمع!C48:C49)</f>
        <v>0</v>
      </c>
    </row>
  </sheetData>
  <sheetProtection algorithmName="SHA-512" hashValue="hCeeO+vf7Iv3dTn2f5FkIOS+WmPYnqXtnQMf0/gXw/YBgjbzPCsKt59/giSlZTr+WtNG0hJRB9JpVFwzlPigJQ==" saltValue="TlgUGB49XlVSjAs7oVgUKg==" spinCount="100000" sheet="1" objects="1" scenarios="1"/>
  <mergeCells count="67">
    <mergeCell ref="A135:C135"/>
    <mergeCell ref="A101:D101"/>
    <mergeCell ref="B124:D124"/>
    <mergeCell ref="E124:G124"/>
    <mergeCell ref="Q20:R20"/>
    <mergeCell ref="A82:D82"/>
    <mergeCell ref="A72:D72"/>
    <mergeCell ref="L54:O54"/>
    <mergeCell ref="L55:O55"/>
    <mergeCell ref="L56:O56"/>
    <mergeCell ref="L57:O57"/>
    <mergeCell ref="L58:O58"/>
    <mergeCell ref="L49:O49"/>
    <mergeCell ref="L50:O50"/>
    <mergeCell ref="L51:O51"/>
    <mergeCell ref="L52:O52"/>
    <mergeCell ref="L44:O44"/>
    <mergeCell ref="L45:O45"/>
    <mergeCell ref="L46:O46"/>
    <mergeCell ref="L42:O42"/>
    <mergeCell ref="L43:O43"/>
    <mergeCell ref="L47:O47"/>
    <mergeCell ref="L48:O48"/>
    <mergeCell ref="H124:J124"/>
    <mergeCell ref="A123:J123"/>
    <mergeCell ref="L53:O53"/>
    <mergeCell ref="L21:O21"/>
    <mergeCell ref="L22:O22"/>
    <mergeCell ref="L23:O23"/>
    <mergeCell ref="L24:O24"/>
    <mergeCell ref="L31:O31"/>
    <mergeCell ref="L26:O26"/>
    <mergeCell ref="L25:O25"/>
    <mergeCell ref="L27:O27"/>
    <mergeCell ref="L40:O40"/>
    <mergeCell ref="L41:O41"/>
    <mergeCell ref="L38:O38"/>
    <mergeCell ref="L28:O28"/>
    <mergeCell ref="L29:O29"/>
    <mergeCell ref="L30:O30"/>
    <mergeCell ref="L32:O32"/>
    <mergeCell ref="L33:O33"/>
    <mergeCell ref="L34:O34"/>
    <mergeCell ref="L35:O35"/>
    <mergeCell ref="L36:O36"/>
    <mergeCell ref="L37:O37"/>
    <mergeCell ref="Q3:R3"/>
    <mergeCell ref="L4:O4"/>
    <mergeCell ref="L5:O5"/>
    <mergeCell ref="L6:O6"/>
    <mergeCell ref="L3:P3"/>
    <mergeCell ref="Q13:R13"/>
    <mergeCell ref="Q30:R30"/>
    <mergeCell ref="L7:O7"/>
    <mergeCell ref="L8:O8"/>
    <mergeCell ref="L20:O20"/>
    <mergeCell ref="L9:O9"/>
    <mergeCell ref="L10:O10"/>
    <mergeCell ref="L11:O11"/>
    <mergeCell ref="L12:O12"/>
    <mergeCell ref="L13:O13"/>
    <mergeCell ref="L14:O14"/>
    <mergeCell ref="L15:O15"/>
    <mergeCell ref="L16:O16"/>
    <mergeCell ref="L17:O17"/>
    <mergeCell ref="L18:O18"/>
    <mergeCell ref="L19:O19"/>
  </mergeCells>
  <pageMargins left="0" right="0" top="0" bottom="0" header="0.31496062992125984" footer="0.31496062992125984"/>
  <pageSetup paperSize="9" scale="72" orientation="landscape" r:id="rId1"/>
  <headerFooter>
    <oddHeader>&amp;C
&amp;G</oddHeader>
  </headerFooter>
  <rowBreaks count="1" manualBreakCount="1">
    <brk id="29" max="19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7"/>
  <sheetViews>
    <sheetView rightToLeft="1" view="pageBreakPreview" zoomScale="60" zoomScaleNormal="70" zoomScalePageLayoutView="60" workbookViewId="0">
      <selection activeCell="D17" sqref="D17"/>
    </sheetView>
  </sheetViews>
  <sheetFormatPr defaultRowHeight="15"/>
  <cols>
    <col min="1" max="1" width="9.140625" style="107"/>
    <col min="2" max="2" width="13.28515625" style="107" customWidth="1"/>
    <col min="3" max="7" width="9.140625" style="107"/>
    <col min="8" max="8" width="13.28515625" style="107" bestFit="1" customWidth="1"/>
    <col min="9" max="14" width="9.140625" style="107"/>
    <col min="15" max="15" width="12.42578125" style="107" customWidth="1"/>
    <col min="16" max="21" width="9.140625" style="107"/>
    <col min="22" max="22" width="7.7109375" style="107" customWidth="1"/>
    <col min="23" max="23" width="11.5703125" style="107" customWidth="1"/>
    <col min="24" max="16384" width="9.140625" style="107"/>
  </cols>
  <sheetData>
    <row r="1" spans="2:23" ht="21"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309" t="s">
        <v>308</v>
      </c>
      <c r="R1" s="309"/>
      <c r="S1" s="309"/>
      <c r="T1" s="309"/>
      <c r="U1" s="309"/>
      <c r="V1" s="309"/>
      <c r="W1" s="130"/>
    </row>
    <row r="2" spans="2:23"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2:23" ht="18">
      <c r="B3" s="109" t="s">
        <v>302</v>
      </c>
      <c r="C3" s="109" t="s">
        <v>39</v>
      </c>
      <c r="D3" s="109" t="s">
        <v>38</v>
      </c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2:23" ht="18">
      <c r="B4" s="109" t="s">
        <v>303</v>
      </c>
      <c r="C4" s="110">
        <f>جمع!I17+جمع!I18</f>
        <v>0</v>
      </c>
      <c r="D4" s="110">
        <f>جمع!H17+جمع!H18</f>
        <v>0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</row>
    <row r="5" spans="2:23" ht="18">
      <c r="B5" s="109" t="s">
        <v>43</v>
      </c>
      <c r="C5" s="110">
        <f>جمع!I19</f>
        <v>0</v>
      </c>
      <c r="D5" s="110">
        <f>جمع!H19</f>
        <v>0</v>
      </c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</row>
    <row r="6" spans="2:23" ht="18">
      <c r="B6" s="109" t="s">
        <v>296</v>
      </c>
      <c r="C6" s="110">
        <f>جمع!I20+جمع!I21</f>
        <v>0</v>
      </c>
      <c r="D6" s="110">
        <f>جمع!H20+جمع!H21</f>
        <v>0</v>
      </c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</row>
    <row r="7" spans="2:23" ht="18">
      <c r="B7" s="109" t="s">
        <v>9</v>
      </c>
      <c r="C7" s="110">
        <f>جمع!I22</f>
        <v>0</v>
      </c>
      <c r="D7" s="110">
        <f>جمع!H22</f>
        <v>0</v>
      </c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</row>
    <row r="8" spans="2:23" ht="18">
      <c r="B8" s="109" t="s">
        <v>10</v>
      </c>
      <c r="C8" s="110">
        <f>جمع!I23+جمع!I24</f>
        <v>0</v>
      </c>
      <c r="D8" s="110">
        <f>جمع!H23+جمع!H24</f>
        <v>0</v>
      </c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</row>
    <row r="9" spans="2:23" ht="18">
      <c r="B9" s="109" t="s">
        <v>11</v>
      </c>
      <c r="C9" s="110">
        <f>جمع!I25</f>
        <v>0</v>
      </c>
      <c r="D9" s="110">
        <f>جمع!H25</f>
        <v>0</v>
      </c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</row>
    <row r="10" spans="2:23" ht="18">
      <c r="B10" s="109" t="s">
        <v>12</v>
      </c>
      <c r="C10" s="110">
        <f>جمع!I26</f>
        <v>0</v>
      </c>
      <c r="D10" s="110">
        <f>جمع!H26</f>
        <v>0</v>
      </c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</row>
    <row r="11" spans="2:23" ht="18">
      <c r="B11" s="109" t="s">
        <v>13</v>
      </c>
      <c r="C11" s="110">
        <f>جمع!I27</f>
        <v>0</v>
      </c>
      <c r="D11" s="110">
        <f>جمع!H27</f>
        <v>0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</row>
    <row r="12" spans="2:23" ht="18">
      <c r="B12" s="109" t="s">
        <v>14</v>
      </c>
      <c r="C12" s="110">
        <f>جمع!I28</f>
        <v>0</v>
      </c>
      <c r="D12" s="110">
        <f>جمع!H28</f>
        <v>0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</row>
    <row r="13" spans="2:23" ht="18">
      <c r="B13" s="109" t="s">
        <v>15</v>
      </c>
      <c r="C13" s="110">
        <f>جمع!I29</f>
        <v>0</v>
      </c>
      <c r="D13" s="110">
        <f>جمع!H29</f>
        <v>0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</row>
    <row r="14" spans="2:23" ht="18">
      <c r="B14" s="109" t="s">
        <v>16</v>
      </c>
      <c r="C14" s="110">
        <f>جمع!I30</f>
        <v>0</v>
      </c>
      <c r="D14" s="110">
        <f>جمع!H30</f>
        <v>0</v>
      </c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</row>
    <row r="15" spans="2:23" ht="18">
      <c r="B15" s="109" t="s">
        <v>48</v>
      </c>
      <c r="C15" s="110">
        <f>جمع!I31</f>
        <v>0</v>
      </c>
      <c r="D15" s="110">
        <f>جمع!H31</f>
        <v>0</v>
      </c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</row>
    <row r="16" spans="2:23" ht="18">
      <c r="B16" s="109" t="s">
        <v>49</v>
      </c>
      <c r="C16" s="110">
        <f>جمع!I32</f>
        <v>0</v>
      </c>
      <c r="D16" s="110">
        <f>جمع!H32</f>
        <v>0</v>
      </c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</row>
    <row r="17" spans="2:24" ht="18">
      <c r="B17" s="109" t="s">
        <v>50</v>
      </c>
      <c r="C17" s="110">
        <f>جمع!I33</f>
        <v>0</v>
      </c>
      <c r="D17" s="110">
        <f>جمع!H33</f>
        <v>0</v>
      </c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</row>
    <row r="18" spans="2:24" ht="18">
      <c r="B18" s="109" t="s">
        <v>51</v>
      </c>
      <c r="C18" s="110">
        <f>جمع!I34</f>
        <v>0</v>
      </c>
      <c r="D18" s="110">
        <f>جمع!H34</f>
        <v>0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</row>
    <row r="19" spans="2:24" ht="18">
      <c r="B19" s="109" t="s">
        <v>52</v>
      </c>
      <c r="C19" s="110">
        <f>جمع!I35</f>
        <v>0</v>
      </c>
      <c r="D19" s="110">
        <f>جمع!H35</f>
        <v>0</v>
      </c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</row>
    <row r="20" spans="2:24" ht="18">
      <c r="B20" s="109" t="s">
        <v>53</v>
      </c>
      <c r="C20" s="110">
        <f>جمع!I36</f>
        <v>0</v>
      </c>
      <c r="D20" s="110">
        <f>جمع!H36</f>
        <v>0</v>
      </c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</row>
    <row r="21" spans="2:24" ht="18">
      <c r="B21" s="109" t="s">
        <v>54</v>
      </c>
      <c r="C21" s="110">
        <f>جمع!I37</f>
        <v>0</v>
      </c>
      <c r="D21" s="110">
        <f>جمع!H37</f>
        <v>0</v>
      </c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</row>
    <row r="22" spans="2:24" ht="18">
      <c r="B22" s="109" t="s">
        <v>304</v>
      </c>
      <c r="C22" s="110">
        <f>جمع!I38</f>
        <v>0</v>
      </c>
      <c r="D22" s="110">
        <f>جمع!H38</f>
        <v>0</v>
      </c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</row>
    <row r="23" spans="2:24">
      <c r="C23" s="107">
        <f>SUM(C4:C22)</f>
        <v>0</v>
      </c>
      <c r="D23" s="107">
        <f>SUM(D4:D22)</f>
        <v>0</v>
      </c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</row>
    <row r="24" spans="2:24" ht="18.75">
      <c r="E24" s="108"/>
      <c r="F24" s="108"/>
      <c r="G24" s="108"/>
      <c r="J24" s="108"/>
      <c r="K24" s="108"/>
      <c r="L24" s="108"/>
      <c r="M24" s="108"/>
      <c r="N24" s="108"/>
      <c r="Q24" s="108"/>
      <c r="R24" s="108"/>
      <c r="S24" s="108"/>
      <c r="W24" s="118"/>
      <c r="X24" s="111"/>
    </row>
    <row r="25" spans="2:24" ht="21"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32">
        <f>C23</f>
        <v>0</v>
      </c>
      <c r="P25" s="131" t="s">
        <v>305</v>
      </c>
      <c r="Q25" s="108"/>
      <c r="R25" s="108"/>
      <c r="S25" s="108"/>
      <c r="W25" s="133">
        <f>D23</f>
        <v>0</v>
      </c>
      <c r="X25" s="134" t="s">
        <v>305</v>
      </c>
    </row>
    <row r="26" spans="2:24"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</row>
    <row r="27" spans="2:24"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</row>
  </sheetData>
  <sheetProtection algorithmName="SHA-512" hashValue="9gEi37TFy6fUacXygnl/fEcvqkY3dOAqaDY4ohV13Q8YMkiJ4RrgpU7L6YWWnv/JggDwsDVVCEbHCIw46G8g+A==" saltValue="zFamjZrT2dqUL3Udkh7sGg==" spinCount="100000" sheet="1" objects="1" scenarios="1"/>
  <mergeCells count="1">
    <mergeCell ref="Q1:V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شهری ایرانی</vt:lpstr>
      <vt:lpstr>شهری اتباع</vt:lpstr>
      <vt:lpstr>روستایی ایرانی</vt:lpstr>
      <vt:lpstr>روستایی اتباع</vt:lpstr>
      <vt:lpstr>جمع</vt:lpstr>
      <vt:lpstr>محاسبه شاخص ها</vt:lpstr>
      <vt:lpstr>هرم سنی جمعیت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salimian</dc:creator>
  <cp:lastModifiedBy>mirhaj</cp:lastModifiedBy>
  <cp:lastPrinted>2023-05-10T04:53:34Z</cp:lastPrinted>
  <dcterms:created xsi:type="dcterms:W3CDTF">2022-02-09T05:58:23Z</dcterms:created>
  <dcterms:modified xsi:type="dcterms:W3CDTF">2023-05-10T04:54:09Z</dcterms:modified>
</cp:coreProperties>
</file>